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545" windowHeight="8130"/>
  </bookViews>
  <sheets>
    <sheet name="貸借対照表" sheetId="5" r:id="rId1"/>
    <sheet name="行政コスト計算書" sheetId="6" r:id="rId2"/>
    <sheet name="純資産変動計算書" sheetId="7" r:id="rId3"/>
    <sheet name="資金収支計算書" sheetId="8" r:id="rId4"/>
    <sheet name="行政コスト及び純資産変動計算書" sheetId="9" r:id="rId5"/>
    <sheet name="注記" sheetId="1" r:id="rId6"/>
  </sheets>
  <externalReferences>
    <externalReference r:id="rId7"/>
  </externalReferences>
  <definedNames>
    <definedName name="CSVDATA">#REF!</definedName>
    <definedName name="CSV">#REF!</definedName>
    <definedName name="カテゴリ一覧">[1]カテゴリ!$M$6:$M$16</definedName>
    <definedName name="画面イベント定義_「画面ＩＤ」入力セルの位置_行">#REF!</definedName>
    <definedName name="フォーム共通定義_「画面ＩＤ」入力セルの位置_行">#REF!</definedName>
    <definedName name="画面イベント定義_「画面ＩＤ」入力セルの位置_列">#REF!</definedName>
    <definedName name="フォーム共通定義_「画面ＩＤ」入力セルの位置_列">#REF!</definedName>
    <definedName name="論理データ型一覧">[1]論理データ型!$A$3:$A$41</definedName>
    <definedName name="_xlnm.Print_Area" localSheetId="0">貸借対照表!$C$1:$AB$67</definedName>
    <definedName name="フォーム共通定義_「画面ＩＤ」入力セルの位置_行" localSheetId="0">#REF!</definedName>
    <definedName name="画面イベント定義_「画面ＩＤ」入力セルの位置_行" localSheetId="0">#REF!</definedName>
    <definedName name="フォーム共通定義_「画面ＩＤ」入力セルの位置_列" localSheetId="0">#REF!</definedName>
    <definedName name="画面イベント定義_「画面ＩＤ」入力セルの位置_列" localSheetId="0">#REF!</definedName>
    <definedName name="_xlnm.Print_Area" localSheetId="1">行政コスト計算書!$B$1:$P$46</definedName>
    <definedName name="_xlnm.Print_Area" localSheetId="2">純資産変動計算書!$B$1:$Q$28</definedName>
    <definedName name="フォーム共通定義_「画面ＩＤ」入力セルの位置_行" localSheetId="2">#REF!</definedName>
    <definedName name="画面イベント定義_「画面ＩＤ」入力セルの位置_行" localSheetId="2">#REF!</definedName>
    <definedName name="フォーム共通定義_「画面ＩＤ」入力セルの位置_列" localSheetId="2">#REF!</definedName>
    <definedName name="画面イベント定義_「画面ＩＤ」入力セルの位置_列" localSheetId="2">#REF!</definedName>
    <definedName name="_xlnm.Print_Area" localSheetId="3">資金収支計算書!$B$1:$O$65</definedName>
    <definedName name="_xlnm.Print_Area" localSheetId="4">行政コスト及び純資産変動計算書!$B$1:$W$61</definedName>
    <definedName name="フォーム共通定義_「画面ＩＤ」入力セルの位置_行" localSheetId="4">#REF!</definedName>
    <definedName name="画面イベント定義_「画面ＩＤ」入力セルの位置_行" localSheetId="4">#REF!</definedName>
    <definedName name="フォーム共通定義_「画面ＩＤ」入力セルの位置_列" localSheetId="4">#REF!</definedName>
    <definedName name="画面イベント定義_「画面ＩＤ」入力セルの位置_列" localSheetId="4">#REF!</definedName>
    <definedName name="CSV" localSheetId="5">#REF!</definedName>
    <definedName name="フォーム共通定義_「画面ＩＤ」入力セルの位置_行" localSheetId="5">#REF!</definedName>
    <definedName name="_xlnm.Print_Area" localSheetId="5">注記!$A$1:$A$75</definedName>
  </definedNam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<sst xmlns="http://schemas.openxmlformats.org/spreadsheetml/2006/main" xmlns:r="http://schemas.openxmlformats.org/officeDocument/2006/relationships" count="403" uniqueCount="403">
  <si>
    <t>2030000</t>
  </si>
  <si>
    <t>航空機</t>
  </si>
  <si>
    <t>科目コー</t>
  </si>
  <si>
    <t>事業用資産</t>
  </si>
  <si>
    <t>有形固定資産</t>
  </si>
  <si>
    <t>1090000</t>
  </si>
  <si>
    <t>科目</t>
  </si>
  <si>
    <t>1320000</t>
  </si>
  <si>
    <t>浮標等減価償却累計額</t>
  </si>
  <si>
    <t>1010000</t>
  </si>
  <si>
    <t>1040000</t>
  </si>
  <si>
    <t>資産合計</t>
  </si>
  <si>
    <t>1020000</t>
  </si>
  <si>
    <t>自　平成３１年４月１日</t>
  </si>
  <si>
    <t>固定資産</t>
  </si>
  <si>
    <t>土地</t>
  </si>
  <si>
    <t>賞与等引当金</t>
  </si>
  <si>
    <t>1030000</t>
  </si>
  <si>
    <t>1050000</t>
  </si>
  <si>
    <t>2190000</t>
  </si>
  <si>
    <t>1540000</t>
  </si>
  <si>
    <t>1150000</t>
  </si>
  <si>
    <t>1140000</t>
  </si>
  <si>
    <t>4020000</t>
  </si>
  <si>
    <t>-</t>
  </si>
  <si>
    <t>本年度末現金預金残高</t>
  </si>
  <si>
    <t>ソフトウェア</t>
  </si>
  <si>
    <t>（２） 表示方法の変更
有形固定資産の減価償却累計額について、各有形固定資産の金額から直接控除し、その控除して得た額を当該各有形固定資産の金額として表示する方法（直接法）から、各有形固定資産の項目に対する控除項目として、減価償却累計額の項目をもって表示する方法（間接法）に変更しました。</t>
  </si>
  <si>
    <t>1240000</t>
  </si>
  <si>
    <t>1060000</t>
  </si>
  <si>
    <t>1220000</t>
  </si>
  <si>
    <t>3080000</t>
  </si>
  <si>
    <t>立木竹</t>
  </si>
  <si>
    <t>1260000</t>
  </si>
  <si>
    <t>余剰分（不足分）</t>
  </si>
  <si>
    <t>1210000</t>
  </si>
  <si>
    <t>1070000</t>
  </si>
  <si>
    <t>建物</t>
  </si>
  <si>
    <t>1080000</t>
  </si>
  <si>
    <t>財務活動支出</t>
  </si>
  <si>
    <t>1180000</t>
  </si>
  <si>
    <t>1200000</t>
  </si>
  <si>
    <t>浮標等</t>
  </si>
  <si>
    <t>建物減価償却累計額</t>
  </si>
  <si>
    <t>工作物</t>
  </si>
  <si>
    <t>3110000</t>
  </si>
  <si>
    <t>1100000</t>
  </si>
  <si>
    <t>工作物減価償却累計額</t>
  </si>
  <si>
    <t>本年度末歳計外現金残高</t>
  </si>
  <si>
    <t>賞与等引当金繰入額</t>
  </si>
  <si>
    <t>1750000</t>
  </si>
  <si>
    <t>1280000</t>
  </si>
  <si>
    <t>預り金</t>
  </si>
  <si>
    <t>1110000</t>
  </si>
  <si>
    <t>船舶</t>
  </si>
  <si>
    <t>国県等補助金収入</t>
  </si>
  <si>
    <t>1120000</t>
  </si>
  <si>
    <t>船舶減価償却累計額</t>
  </si>
  <si>
    <t>【業務活動収支】</t>
  </si>
  <si>
    <t>4220000</t>
  </si>
  <si>
    <t>4010000</t>
  </si>
  <si>
    <t>2080000</t>
  </si>
  <si>
    <t>1130000</t>
  </si>
  <si>
    <t>減債基金に係る積立不足の有無及び不足額</t>
  </si>
  <si>
    <t>1160000</t>
  </si>
  <si>
    <t>投資及び出資金</t>
  </si>
  <si>
    <t>無形固定資産</t>
  </si>
  <si>
    <t>本年度純資産変動額</t>
  </si>
  <si>
    <t>航空機減価償却累計額</t>
  </si>
  <si>
    <t>1170000</t>
  </si>
  <si>
    <t>その他</t>
  </si>
  <si>
    <t>その他減価償却累計額</t>
  </si>
  <si>
    <t>公共施設等整備費支出</t>
  </si>
  <si>
    <t>固定負債</t>
  </si>
  <si>
    <t>建設仮勘定</t>
  </si>
  <si>
    <t>4410000</t>
  </si>
  <si>
    <t>1190000</t>
  </si>
  <si>
    <t>会計処理の原則または手続を変更した場合には、その旨、変更の理由及び当該変更が財務書類に与えている影響の内容</t>
  </si>
  <si>
    <t>1310000</t>
  </si>
  <si>
    <t>インフラ資産</t>
  </si>
  <si>
    <t>行政コスト計算書</t>
  </si>
  <si>
    <t>1350000</t>
  </si>
  <si>
    <t>移転費用支出</t>
  </si>
  <si>
    <t>4040000</t>
  </si>
  <si>
    <t>1230000</t>
  </si>
  <si>
    <t>1250000</t>
  </si>
  <si>
    <t>2340000</t>
  </si>
  <si>
    <t>1270000</t>
  </si>
  <si>
    <t>1290000</t>
  </si>
  <si>
    <t>1300000</t>
  </si>
  <si>
    <t>物品</t>
  </si>
  <si>
    <t>物品減価償却累計額</t>
  </si>
  <si>
    <t>1330000</t>
  </si>
  <si>
    <t>1340000</t>
  </si>
  <si>
    <t>補助金等支出</t>
  </si>
  <si>
    <t>長期延滞債権</t>
  </si>
  <si>
    <t>投資その他の資産</t>
  </si>
  <si>
    <t>4380000</t>
  </si>
  <si>
    <t>1360000</t>
  </si>
  <si>
    <t>2120000</t>
  </si>
  <si>
    <t>有価証券</t>
  </si>
  <si>
    <t>1370000</t>
  </si>
  <si>
    <t>損失補償等引当金</t>
  </si>
  <si>
    <t>出資金</t>
  </si>
  <si>
    <t>1380000</t>
  </si>
  <si>
    <t>純資産合計</t>
  </si>
  <si>
    <t>1390000</t>
  </si>
  <si>
    <t>（２） 貸借対照表に係る事項
　　① 売却可能資産の範囲及び内訳は、次のとおりです。
　　　ア 範囲
　　　　　 普通財産として管理している公有財産のうち売却可能な資産
　　　イ 内訳
　　　　　 事業用資産 　　152,887 千円（ 173,980 千円）
　　　　　　 土地 　　　　152,887 千円（ 173,980 千円）
　　　令和２年３月31日時点における売却可能価額を記載しています。
　　　売却可能価額は、地方公共団体の財政の健全化に関する法律における評価方法に
　　よっています。
　　　上記の（ 173,980 千円）は貸借対照表における簿価を記載しています。</t>
    <rPh sb="57" eb="59">
      <t>フツウ</t>
    </rPh>
    <rPh sb="59" eb="61">
      <t>ザイサン</t>
    </rPh>
    <rPh sb="64" eb="66">
      <t>カンリ</t>
    </rPh>
    <rPh sb="70" eb="72">
      <t>コウユウ</t>
    </rPh>
    <rPh sb="72" eb="74">
      <t>ザイサン</t>
    </rPh>
    <rPh sb="77" eb="79">
      <t>バイキャク</t>
    </rPh>
    <rPh sb="79" eb="81">
      <t>カノウ</t>
    </rPh>
    <rPh sb="82" eb="84">
      <t>シサン</t>
    </rPh>
    <rPh sb="115" eb="116">
      <t>セン</t>
    </rPh>
    <rPh sb="127" eb="128">
      <t>セン</t>
    </rPh>
    <rPh sb="153" eb="154">
      <t>セン</t>
    </rPh>
    <rPh sb="165" eb="166">
      <t>セン</t>
    </rPh>
    <rPh sb="173" eb="175">
      <t>レイワ</t>
    </rPh>
    <rPh sb="270" eb="271">
      <t>セン</t>
    </rPh>
    <phoneticPr fontId="17"/>
  </si>
  <si>
    <t>財務活動収支</t>
  </si>
  <si>
    <t>投資損失引当金</t>
  </si>
  <si>
    <t>1400000</t>
  </si>
  <si>
    <t>1600000</t>
  </si>
  <si>
    <t>1410000</t>
  </si>
  <si>
    <t>長期貸付金</t>
  </si>
  <si>
    <t>1420000</t>
  </si>
  <si>
    <t>他会計への繰出金</t>
  </si>
  <si>
    <t>基金</t>
  </si>
  <si>
    <t>　　　 公営住宅事業特別会計</t>
    <rPh sb="4" eb="6">
      <t>コウエイ</t>
    </rPh>
    <rPh sb="6" eb="8">
      <t>ジュウタク</t>
    </rPh>
    <rPh sb="8" eb="10">
      <t>ジギョウ</t>
    </rPh>
    <rPh sb="10" eb="12">
      <t>トクベツ</t>
    </rPh>
    <rPh sb="12" eb="14">
      <t>カイケイ</t>
    </rPh>
    <phoneticPr fontId="17"/>
  </si>
  <si>
    <t>1430000</t>
  </si>
  <si>
    <t>　</t>
  </si>
  <si>
    <t>（２） 組織・機構の大幅な変更
平成○○年○月○日に○○市と合併したことにより、組織が再編されます。</t>
  </si>
  <si>
    <t>減債基金</t>
  </si>
  <si>
    <t>3040000</t>
  </si>
  <si>
    <t>1590000</t>
  </si>
  <si>
    <t>1440000</t>
  </si>
  <si>
    <t>1450000</t>
  </si>
  <si>
    <t>1460000</t>
  </si>
  <si>
    <t>徴収不能引当金</t>
  </si>
  <si>
    <t>その他主要な偶発債務</t>
  </si>
  <si>
    <t>資産評価差額</t>
  </si>
  <si>
    <t>1470000</t>
  </si>
  <si>
    <t>（１） 会計方針の変更
○○の評価基準及び評価方法は、従来、○○法によっていましたが、本年度から○○法に変更しました。この変更は、○○（変更理由を記載）のために行ったものです。
この変更により、臨時損失が×××百万円計上され、その結果、行政コスト計算書の純行政コストが×××百万円増加し、純資産変動計算書の当該年度差額が×××百万円減少しております。</t>
  </si>
  <si>
    <t>3020000</t>
  </si>
  <si>
    <t>流動資産</t>
  </si>
  <si>
    <t>1480000</t>
  </si>
  <si>
    <t>現金預金</t>
  </si>
  <si>
    <t>1490000</t>
  </si>
  <si>
    <t>未収金</t>
  </si>
  <si>
    <t>4420000</t>
  </si>
  <si>
    <t>短期貸付金</t>
  </si>
  <si>
    <t>1510000</t>
  </si>
  <si>
    <t>本年度末純資産残高</t>
  </si>
  <si>
    <t>1520000</t>
  </si>
  <si>
    <t>財政調整基金</t>
  </si>
  <si>
    <t>流動負債</t>
  </si>
  <si>
    <t>1530000</t>
  </si>
  <si>
    <t>棚卸資産</t>
  </si>
  <si>
    <t>1550000</t>
  </si>
  <si>
    <t>1560000</t>
  </si>
  <si>
    <t>1570000</t>
  </si>
  <si>
    <t>4240000</t>
  </si>
  <si>
    <t>1580000</t>
  </si>
  <si>
    <t>負債合計</t>
  </si>
  <si>
    <t>（４） 引当金の計上基準及び算定方法
　　① 投資損失引当金
　　　 　市場価格のない投資及び出資金のうち、連結対象団体（会計）に対するものに
　　　 ついて、実質価額が著しく低下した場合における実質価額と取得価額との差額を
　　　 計上しています。
　　② 徴収不能引当金
　　   　未収金については、過去５年間の平均不納欠損率により（又は個別に回収可能
　　　 性を検討し）、徴収不能見込額を計上しています。
　　　 　長期延滞債権については、過去５年間の平均不納欠損率により（又は個別に回
　　　 収可能性を検討し）、徴収不能見込額を計上しています。
　　　　 長期貸付金については、過去５年間の平均不納欠損率により（又は個別に回収
　　　 可能性を検討し）、徴収不能見込額を計上しています。
　　③ 退職手当引当金
　　　　 期末自己都合要支給額を計上しています。</t>
    <rPh sb="175" eb="177">
      <t>カイシュウ</t>
    </rPh>
    <rPh sb="318" eb="320">
      <t>カイシュウ</t>
    </rPh>
    <phoneticPr fontId="17"/>
  </si>
  <si>
    <t>1610000</t>
  </si>
  <si>
    <t>4340000</t>
  </si>
  <si>
    <t>長期未払金</t>
  </si>
  <si>
    <t>3140000</t>
  </si>
  <si>
    <t>1620000</t>
  </si>
  <si>
    <t>２．追加情報</t>
  </si>
  <si>
    <t>退職手当引当金</t>
  </si>
  <si>
    <t>4050000</t>
  </si>
  <si>
    <t>1630000</t>
  </si>
  <si>
    <t>1640000</t>
  </si>
  <si>
    <t>1650000</t>
  </si>
  <si>
    <t>4400000</t>
  </si>
  <si>
    <t>1660000</t>
  </si>
  <si>
    <t>投資活動支出</t>
  </si>
  <si>
    <t>1670000</t>
  </si>
  <si>
    <t>未払金</t>
  </si>
  <si>
    <t>4450000</t>
  </si>
  <si>
    <t>4130000</t>
  </si>
  <si>
    <t>1680000</t>
  </si>
  <si>
    <t>未払費用</t>
  </si>
  <si>
    <t>1690000</t>
  </si>
  <si>
    <t>前受金</t>
  </si>
  <si>
    <t>1700000</t>
  </si>
  <si>
    <t>固定資産
等形成分</t>
  </si>
  <si>
    <t>前受収益</t>
  </si>
  <si>
    <t>1710000</t>
  </si>
  <si>
    <t>1720000</t>
  </si>
  <si>
    <t>1730000</t>
  </si>
  <si>
    <t>1740000</t>
  </si>
  <si>
    <t>固定資産等形成分</t>
  </si>
  <si>
    <t>1760000</t>
  </si>
  <si>
    <t>業務費用支出</t>
  </si>
  <si>
    <t>他団体出資等分</t>
  </si>
  <si>
    <t>財源</t>
  </si>
  <si>
    <t>2010000</t>
  </si>
  <si>
    <t>純経常行政コスト</t>
  </si>
  <si>
    <t>4350000</t>
  </si>
  <si>
    <t>災害復旧事業費支出</t>
  </si>
  <si>
    <t>2020000</t>
  </si>
  <si>
    <t>経常費用</t>
  </si>
  <si>
    <t>業務費用</t>
  </si>
  <si>
    <t>2040000</t>
  </si>
  <si>
    <t>人件費</t>
  </si>
  <si>
    <t>（２） 係争中の訴訟等
　　係争中の訴訟等で損害賠償等の請求を受けている主なものは次のとおりです。
　　① ○○地裁平成○○年（○）第○○号
　　　　 ○○事件 ××× 百万円
　　② ○○高裁平成○○年（○）第○○号
　　　　 ○○事件 ××× 百万円</t>
  </si>
  <si>
    <t>2050000</t>
  </si>
  <si>
    <t>職員給与費</t>
  </si>
  <si>
    <t>2060000</t>
  </si>
  <si>
    <t>　　④ 地方公共団体の財政の健全化に関する法律における健全化判断比率の状況は、次
　　　 のとおりです。
　　　　 実質赤字比率 　　　　　―％
　　　　 連結実質赤字比率 　　　―％
　　　　 実質公債費比率 　　　10.8％
　　　　 将来負担比率 　　　　71.8％</t>
  </si>
  <si>
    <t>2070000</t>
  </si>
  <si>
    <t>退職手当引当金繰入額</t>
  </si>
  <si>
    <t>4150000</t>
  </si>
  <si>
    <t>2090000</t>
  </si>
  <si>
    <t>⑧ 地方自治法第234条の3に基づく長期継続契約で貸借対照表に計上されたリース債務金額
××× 百万円</t>
  </si>
  <si>
    <t>物件費等</t>
  </si>
  <si>
    <t>2100000</t>
  </si>
  <si>
    <t>地方債発行収入</t>
  </si>
  <si>
    <t>4180000</t>
  </si>
  <si>
    <t>物件費</t>
  </si>
  <si>
    <t>　　④ 賞与等引当金
　　　　 翌年度６月支給予定の期末手当及び勤勉手当並びにそれらに係る法定福利費相
　　　 当額の見込額について、それぞれ本会計年度の期間に対応する部分を計上してい
　　　 ます。</t>
  </si>
  <si>
    <t>2110000</t>
  </si>
  <si>
    <t>【負債の部】</t>
  </si>
  <si>
    <t>維持補修費</t>
  </si>
  <si>
    <t>減価償却費</t>
  </si>
  <si>
    <t>【財務活動収支】</t>
  </si>
  <si>
    <t>2130000</t>
  </si>
  <si>
    <t>地方債償還支出</t>
  </si>
  <si>
    <t>臨時利益</t>
  </si>
  <si>
    <t>2140000</t>
  </si>
  <si>
    <t>３．重要な後発事象</t>
  </si>
  <si>
    <t>その他の業務費用</t>
  </si>
  <si>
    <t>2150000</t>
  </si>
  <si>
    <t>支払利息</t>
  </si>
  <si>
    <t>2160000</t>
  </si>
  <si>
    <t>4060000</t>
  </si>
  <si>
    <t>徴収不能引当金繰入額</t>
  </si>
  <si>
    <t>2170000</t>
  </si>
  <si>
    <t>⑤ 重要な非資金取引
重要な非資金取引は以下のとおりです。
新たに計上したファイナンス・リース取引に係る資産及び負債の額 ×××百万円</t>
  </si>
  <si>
    <t>　　⑤ 利子補給等に係る債務負担行為の翌年度以降の支出予定額 　1,473,475 千円</t>
    <rPh sb="42" eb="43">
      <t>セン</t>
    </rPh>
    <phoneticPr fontId="17"/>
  </si>
  <si>
    <t>2180000</t>
  </si>
  <si>
    <t>移転費用</t>
  </si>
  <si>
    <t>4190000</t>
  </si>
  <si>
    <t>補助金等</t>
  </si>
  <si>
    <t>2200000</t>
  </si>
  <si>
    <t>重大な災害等の発生</t>
  </si>
  <si>
    <t>社会保障給付</t>
  </si>
  <si>
    <t>2210000</t>
  </si>
  <si>
    <t>3160000</t>
  </si>
  <si>
    <t>2220000</t>
  </si>
  <si>
    <t>（２） 有価証券及び出資金の評価基準及び評価方法
　　① 満期保有目的有価証券･･････････････････････償却原価法（定額法）
　　② 満期保有目的以外の有価証券
　　　ア 市場価格のあるもの･･････････････････････会計年度末における市場価格（売
　　　　　　　　　　　　　　　　　　　　　　　　 却原価は移動平均法により算定）
　　　イ 市場価格のないもの･･････････････････････取得原価（又は償却原価法（定額
　　　　 　　　　　　　　　　　　　　　　　　　　法））
　　③ 出資金
　　　ア 市場価格のあるもの･･････････････････････会計年度末における市場価格（売
　　　　　　　　　　　　　　　　　　　　　　　　 却原価は移動平均法により算定）
　　　イ 市場価格のないもの･･････････････････････出資金額</t>
  </si>
  <si>
    <t>2230000</t>
  </si>
  <si>
    <t>経常収益</t>
  </si>
  <si>
    <t>4170000</t>
  </si>
  <si>
    <t>2240000</t>
  </si>
  <si>
    <t>使用料及び手数料</t>
  </si>
  <si>
    <t>表示方法を変更した場合には、その旨</t>
  </si>
  <si>
    <t>2250000</t>
  </si>
  <si>
    <t>2260000</t>
  </si>
  <si>
    <t>純行政コスト</t>
  </si>
  <si>
    <t>2270000</t>
  </si>
  <si>
    <t>臨時損失</t>
  </si>
  <si>
    <t>2280000</t>
  </si>
  <si>
    <t>災害復旧事業費</t>
  </si>
  <si>
    <t>4270000</t>
  </si>
  <si>
    <t>2290000</t>
  </si>
  <si>
    <t>本年度資金収支額</t>
  </si>
  <si>
    <t>資産除売却損</t>
  </si>
  <si>
    <t>2300000</t>
  </si>
  <si>
    <t>前年度末資金残高</t>
  </si>
  <si>
    <t>3030000</t>
  </si>
  <si>
    <t>投資損失引当金繰入額</t>
  </si>
  <si>
    <t>2310000</t>
  </si>
  <si>
    <t>損失補償等引当金繰入額</t>
  </si>
  <si>
    <t>（３） 純資産変動計算書に係る事項
　　純資産における固定資産等形成分及び余剰分（不足分）の内容
　　① 固定資産等形成分
　　　　 固定資産の額に流動資産における短期貸付金及び基金等を加えた額を計上して
　　　 います。
　　② 余剰分（不足分）
　　　　 純資産合計額のうち、固定資産等形成分を差し引いた金額を計上しています。</t>
  </si>
  <si>
    <t>2320000</t>
  </si>
  <si>
    <t>2330000</t>
  </si>
  <si>
    <t>財務活動収入</t>
  </si>
  <si>
    <t>資産売却益</t>
  </si>
  <si>
    <t>2350000</t>
  </si>
  <si>
    <t>3010000</t>
  </si>
  <si>
    <t>本年度差額</t>
  </si>
  <si>
    <t>前年度末純資産残高</t>
  </si>
  <si>
    <t>純行政コスト（△）</t>
  </si>
  <si>
    <t>税収等</t>
  </si>
  <si>
    <t>3060000</t>
  </si>
  <si>
    <t>3050000</t>
  </si>
  <si>
    <t>国県等補助金</t>
  </si>
  <si>
    <t>3070000</t>
  </si>
  <si>
    <t>有形固定資産等の増加</t>
  </si>
  <si>
    <t>3090000</t>
  </si>
  <si>
    <t>有形固定資産等の減少</t>
  </si>
  <si>
    <t>　　② 地方自治法第235条の５に基づき出納整理期間が設けられている会計においては、
　　　 出納整理期間における現金の受払い等を終了した後の計数をもって会計年度末の
　　　 計数としています。</t>
  </si>
  <si>
    <t>3100000</t>
  </si>
  <si>
    <t>貸付金・基金等の増加</t>
  </si>
  <si>
    <t>（３） 有形固定資産等の減価償却の方法
　　① 有形固定資産（リース資産を除きます。）･････････定額法
　　　 　なお、主な耐用年数は以下のとおりです。
　　　 　　建物 　６年～50年
　　　 　　工作物 ８年～60年
　　　 　　物品 　２年～15年
　　② 無形固定資産（リース資産を除きます。）･････････定額法
　　　　（ソフトウェアについては、当市における見込利用期間（５年）に基づく定額法
　　　　 によっています。）
　　③ リース資産
　　　ア 所有権移転ファイナンス・リース取引に係るリース資産
　　　　 ･･････････自己所有の固定資産に適用する減価償却方法と同一の方法
　　　イ 所有権移転外ファイナンス・リース取引に係るリース資産
　　　　 ･･････････リース期間を耐用年数とし、残存価値をゼロとする定額法</t>
  </si>
  <si>
    <t>貸付金・基金等の減少</t>
  </si>
  <si>
    <t>行政コスト及び純資産変動計算書</t>
  </si>
  <si>
    <t>3120000</t>
  </si>
  <si>
    <t>3130000</t>
  </si>
  <si>
    <t>無償所管換等</t>
  </si>
  <si>
    <t>比例連結割合変更に伴う差額</t>
  </si>
  <si>
    <t>3150000</t>
  </si>
  <si>
    <t>固定資産等の変動（内部変動）</t>
  </si>
  <si>
    <t>業務活動収支</t>
  </si>
  <si>
    <t>業務支出</t>
  </si>
  <si>
    <t>4030000</t>
  </si>
  <si>
    <t>合計</t>
  </si>
  <si>
    <t>人件費支出</t>
  </si>
  <si>
    <t>物件費等支出</t>
  </si>
  <si>
    <t>支払利息支出</t>
  </si>
  <si>
    <t>4070000</t>
  </si>
  <si>
    <t>その他の支出</t>
  </si>
  <si>
    <t>4080000</t>
  </si>
  <si>
    <t>4090000</t>
  </si>
  <si>
    <t>4100000</t>
  </si>
  <si>
    <t>社会保障給付支出</t>
  </si>
  <si>
    <t>4110000</t>
  </si>
  <si>
    <t>他会計への繰出支出</t>
  </si>
  <si>
    <t>4120000</t>
  </si>
  <si>
    <t>⑧ 過年度修正等に関する事項
過年度の○○の計上に誤りがあっため、本年度において修正を行っています。この修正により、本年度の貸借対照表において、○○が×××百万円増加し、行政コスト計算書において臨時損失が同額計上されています。</t>
  </si>
  <si>
    <t>業務収入</t>
  </si>
  <si>
    <t>4140000</t>
  </si>
  <si>
    <t>税収等収入</t>
  </si>
  <si>
    <t>4160000</t>
  </si>
  <si>
    <t>使用料及び手数料収入</t>
  </si>
  <si>
    <t>その他の収入</t>
  </si>
  <si>
    <t>臨時支出</t>
  </si>
  <si>
    <t>① ○○モデルから統一的な基準へ変更したことによる影響額等は次のとおりです。
ア 財務書類の対象となる会計の変更
財務書類の対象となる会計について、○○会計を追加しました。
イ 有形固定資産の評価基準の変更等による主な影響額
土地 ××× 百万円の増加
なお、土地×××百万円は、「事業用資産」の「土地」×××百万円及び「インフラ資産」の「土地」×××百万円に組み替えています。</t>
  </si>
  <si>
    <t>4310000</t>
  </si>
  <si>
    <t>4200000</t>
  </si>
  <si>
    <t>4210000</t>
  </si>
  <si>
    <t>臨時収入</t>
  </si>
  <si>
    <t>投資活動収支</t>
  </si>
  <si>
    <t>4230000</t>
  </si>
  <si>
    <t>4250000</t>
  </si>
  <si>
    <t>基金積立金支出</t>
  </si>
  <si>
    <t>4260000</t>
  </si>
  <si>
    <t>投資及び出資金支出</t>
  </si>
  <si>
    <t>貸付金支出</t>
  </si>
  <si>
    <t>4280000</t>
  </si>
  <si>
    <t>4290000</t>
  </si>
  <si>
    <t>投資活動収入</t>
  </si>
  <si>
    <t>4300000</t>
  </si>
  <si>
    <t>基金取崩収入</t>
  </si>
  <si>
    <t>4320000</t>
  </si>
  <si>
    <t>貸付金元金回収収入</t>
  </si>
  <si>
    <t>4330000</t>
  </si>
  <si>
    <t>4460000</t>
  </si>
  <si>
    <t>資産売却収入</t>
  </si>
  <si>
    <t>　　　 城山墓園事業特別会計</t>
    <rPh sb="4" eb="6">
      <t>シロヤマ</t>
    </rPh>
    <rPh sb="6" eb="8">
      <t>ボエン</t>
    </rPh>
    <rPh sb="8" eb="10">
      <t>ジギョウ</t>
    </rPh>
    <rPh sb="10" eb="12">
      <t>トクベツ</t>
    </rPh>
    <rPh sb="12" eb="14">
      <t>カイケイ</t>
    </rPh>
    <phoneticPr fontId="17"/>
  </si>
  <si>
    <t>貸借対照表</t>
  </si>
  <si>
    <t>4360000</t>
  </si>
  <si>
    <t>4370000</t>
  </si>
  <si>
    <t>（１） 主要な業務の改廃
○○事業について、○○年度から○○一部事務組合が行うこととなったため、○○年度より○○特別会計が廃止されます。</t>
  </si>
  <si>
    <t>4390000</t>
  </si>
  <si>
    <t>4430000</t>
  </si>
  <si>
    <t>4440000</t>
  </si>
  <si>
    <t>（３） 資金収支計算書における資金の範囲の変更
○○市資金管理方針の改正に伴い、資金の範囲に○○が追加されました。これにより、資金収支計算書の「本年度末残高」及び「本年度末現金預金残高」が×××百万円増加しています。</t>
  </si>
  <si>
    <t>本年度末資金残高</t>
  </si>
  <si>
    <t>前年度末歳計外現金残高</t>
  </si>
  <si>
    <t>本年度歳計外現金増減額</t>
  </si>
  <si>
    <t>4470000</t>
  </si>
  <si>
    <t>4480000</t>
  </si>
  <si>
    <t>その他重要な後発事象</t>
  </si>
  <si>
    <t>科目コード</t>
  </si>
  <si>
    <t>（４） 資金収支計算書に係る事項
　　① 基礎的財政収支  △259,306 千円</t>
    <rPh sb="39" eb="40">
      <t>セン</t>
    </rPh>
    <phoneticPr fontId="17"/>
  </si>
  <si>
    <t>金額</t>
  </si>
  <si>
    <t>　　② 基金借入金（繰替運用）
　　　　 土地開発基金 　該当なし</t>
    <rPh sb="21" eb="23">
      <t>トチ</t>
    </rPh>
    <rPh sb="23" eb="25">
      <t>カイハツ</t>
    </rPh>
    <rPh sb="29" eb="31">
      <t>ガイトウ</t>
    </rPh>
    <phoneticPr fontId="17"/>
  </si>
  <si>
    <t>【資産の部】</t>
  </si>
  <si>
    <t>地方債</t>
  </si>
  <si>
    <t>（４） 重大な災害等の発生
平成○○年○月○日に発生した○○（災害名）により、被災地域の建物等において多大な被害を受け、臨時損失として建物、工作物等の滅失、原状回復費用等、その他復旧等に係る費用等の発生が×××百万円程度見込まれています。</t>
  </si>
  <si>
    <t>1年内償還予定地方債</t>
  </si>
  <si>
    <t>【純資産の部】</t>
  </si>
  <si>
    <t>資金収支計算書における資金の範囲を変更した場合には、その旨、変更の理由及び当該変更が資金収支計算書に与えている影響の内容</t>
  </si>
  <si>
    <t>負債及び純資産合計</t>
  </si>
  <si>
    <t>※ 下位項目との金額差は、単位未満の四捨五入によるものです。</t>
  </si>
  <si>
    <t>余剰分
（不足分）</t>
  </si>
  <si>
    <t>【投資活動収支】</t>
  </si>
  <si>
    <t>資金収支計算書</t>
  </si>
  <si>
    <t/>
  </si>
  <si>
    <t>（単位：千円）</t>
  </si>
  <si>
    <t>至　令和２年３月３１日</t>
  </si>
  <si>
    <t>※</t>
  </si>
  <si>
    <t>純資産変動計算書</t>
  </si>
  <si>
    <t>（令和２年３月３１日現在）</t>
  </si>
  <si>
    <t>１．重要な会計方針</t>
  </si>
  <si>
    <t>（１） 有形固定資産及び無形固定資産の評価基準及び評価方法
　　① 有形固定資産･･････････････････････････････取得原価
　　　　 ただし、評価基準及び評価方法については、次のとおりです。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
　　　　 す。
　　② 無形固定資産･･････････････････････････････取得原価
　　 　　ただし、評価基準及び評価方法については、次のとおりです。
　　　 　　取得原価が判明しているもの････････････････取得原価
　　　 　　取得原価が不明なもの･･････････････････････再調達原価</t>
  </si>
  <si>
    <t>（５） リース取引の処理方法
　　① ファイナンス・リース取引
　　　　 通常の売買取引に係る方法に準じた会計処理を行っています。
　　② オペレーティング・リース取引
　　　　 通常の賃貸借取引に係る方法に準じた会計処理を行っています。</t>
  </si>
  <si>
    <t>（６） 資金収支計算書における資金の範囲
　　現金（手許現金及び要求払預金）及び現金同等物
　　なお、現金及び現金同等物には、出納整理期間における取引により発生する資金の受
　払いを含んでいます。</t>
  </si>
  <si>
    <t>基準変更による影響額等（開始貸借対照表を作成しない場合。ただし、既に財務
書類を作成しているが開始貸借対照表を作成する場合であっても注記すること
が望まれます。）</t>
  </si>
  <si>
    <t>その他財務書類の内容を理解するために必要と認められる事項</t>
  </si>
  <si>
    <t>（７） その他財務書類作成のための基本となる重要な事項
　　① 物品及びソフトウェアの計上基準
　　　　 物品については、取得価額又は見積価格が100万円（美術品は300万円）以上の
　　　 場合に資産として計上しています。
　　　　 ソフトウェアについても物品の取扱いに準じています。
　　② 資本的支出と修繕費の区分基準
　　　 　資本的支出と修繕費の区分基準については、金額が60万円未満であるとき、又
　　　 は固定資産の取得価額等のおおむね10％未満相当額以下であるときに修繕費とし
　　　 て処理しています。</t>
  </si>
  <si>
    <t>２．重要な会計方針の変更等</t>
  </si>
  <si>
    <t>主要な業務の改廃</t>
  </si>
  <si>
    <t>組織・機構の大幅な変更</t>
  </si>
  <si>
    <t>地方財政制度の大幅な改正</t>
  </si>
  <si>
    <t>（３） 地方財政制度の大幅な改正
地方税法の改正により、○○税が創設され、一般会計において、平成○○年度は×××百万円の税収が見込まれています。</t>
  </si>
  <si>
    <t>（１） 財務書類の内容を理解するために必要と認められる事項
　　① 一般会計等財務書類の対象範囲は次のとおりです。</t>
  </si>
  <si>
    <t>　　　 一般会計</t>
  </si>
  <si>
    <t>　　　 財光寺南土地区画整理事業特別会計</t>
    <rPh sb="4" eb="7">
      <t>ザイコウジ</t>
    </rPh>
    <rPh sb="7" eb="8">
      <t>ミナミ</t>
    </rPh>
    <rPh sb="8" eb="10">
      <t>トチ</t>
    </rPh>
    <rPh sb="10" eb="12">
      <t>クカク</t>
    </rPh>
    <rPh sb="12" eb="14">
      <t>セイリ</t>
    </rPh>
    <rPh sb="14" eb="16">
      <t>ジギョウ</t>
    </rPh>
    <rPh sb="16" eb="18">
      <t>トクベツ</t>
    </rPh>
    <rPh sb="18" eb="20">
      <t>カイケイ</t>
    </rPh>
    <phoneticPr fontId="17"/>
  </si>
  <si>
    <t>　　　 簡易給水施設特別会計</t>
    <rPh sb="4" eb="6">
      <t>カンイ</t>
    </rPh>
    <rPh sb="6" eb="8">
      <t>キュウスイ</t>
    </rPh>
    <rPh sb="8" eb="10">
      <t>シセツ</t>
    </rPh>
    <rPh sb="10" eb="12">
      <t>トクベツ</t>
    </rPh>
    <rPh sb="12" eb="14">
      <t>カイケイ</t>
    </rPh>
    <phoneticPr fontId="17"/>
  </si>
  <si>
    <t>　　③ 千円未満を四捨五入して表示しているため、合計金額が一致しない場合がありま
　　　 す。</t>
    <rPh sb="4" eb="5">
      <t>セン</t>
    </rPh>
    <phoneticPr fontId="17"/>
  </si>
  <si>
    <t>　　⑥ 繰越事業に係る将来の支出予定額 　979,007 千円</t>
    <rPh sb="29" eb="31">
      <t>センエン</t>
    </rPh>
    <phoneticPr fontId="17"/>
  </si>
  <si>
    <t>④ 減債基金に係る積立不足額 ××× 百万円</t>
  </si>
  <si>
    <t>　　③ 地方交付税措置のある地方債のうち、将来の普通交付税の算定基礎である基準財
　　　 政需要額に含まれることが見込まれる金額 　28,126,731 千円</t>
    <rPh sb="77" eb="78">
      <t>セン</t>
    </rPh>
    <phoneticPr fontId="17"/>
  </si>
  <si>
    <t>自治法第２３４条の３に基づく長期継続契約で貸借対照表に計上されたリース
債務金額</t>
  </si>
  <si>
    <t>　　④ 地方公共団体の財政の健全化に関する法律における将来負担比率の算定要素は、
　　　 次のとおりです。
　　　　 標準財政規模 　　　　　　　　　　　　　　　　　　　　　15,558,623 千円
　　　　 元利償還金・準元利償還金に係る基準財政需要額算入額 　　 2,500,755 千円
　　　　 将来負担額 　　　　　　　　　　　　　　　　　　　　　　47,264,959 千円
　　　　 充当可能基金額 　　　　　　　　　　　　　　　　　　　　 8,358,641 千円
　　　　 特定財源見込額 　　　　　　　　　　　　　　　　　　　　 1,396,230 千円
　　　　 地方債現在高等に係る基準財政需要額算入見込額 　　　　　28,126,731 千円</t>
    <rPh sb="98" eb="99">
      <t>セン</t>
    </rPh>
    <rPh sb="145" eb="146">
      <t>セン</t>
    </rPh>
    <rPh sb="192" eb="193">
      <t>セン</t>
    </rPh>
    <rPh sb="239" eb="240">
      <t>セン</t>
    </rPh>
    <rPh sb="286" eb="287">
      <t>セン</t>
    </rPh>
    <rPh sb="333" eb="334">
      <t>セン</t>
    </rPh>
    <phoneticPr fontId="17"/>
  </si>
  <si>
    <t>　　② 資金収支計算書の業務活動収支と純資産変動計算書の本年度差額との差額の内訳
　　　　 資金収支計算書
　　　　　 業務活動収支 　　　　　　　　　　　　1,533,951 千円
　　　　　 投資活動収入の国県等補助金収入 　　　　884,856 千円
　　　　　 未収債権額の増加（減少） 　　　　　　  　7,418 千円
　　　　　 減価償却費 　　　　　　　　　　　　△3,414,154 千円
　　　　　 賞与等引当金の増減額 　　　　　　　　  　8,318 千円
　　　　　 退職手当引当金の増減額 　　　　　　　  185,524 千円
　　　　　 徴収不能引当金の増減額 　　　　　　　　  1,275 千円
　　　　　 損失補償引当金の増減額　　　　　　　　　     0 千円
　　　　　 資産除売却益　　　　　　　　　　　　　　 5,286 千円
　　　　　 資産除売却損　　　　　　　　　　　　     3,041 千円
　　　　　 その他の損失　　　　　　　　　　　　　△24,735 千円
　　　　　 純資産変動計算書の本年度差額 　　　  △809,220 千円</t>
    <rPh sb="89" eb="90">
      <t>セン</t>
    </rPh>
    <rPh sb="126" eb="127">
      <t>セン</t>
    </rPh>
    <rPh sb="163" eb="164">
      <t>セン</t>
    </rPh>
    <rPh sb="201" eb="202">
      <t>セン</t>
    </rPh>
    <rPh sb="238" eb="239">
      <t>セン</t>
    </rPh>
    <rPh sb="276" eb="277">
      <t>セン</t>
    </rPh>
    <rPh sb="313" eb="314">
      <t>セン</t>
    </rPh>
    <rPh sb="314" eb="315">
      <t>エン</t>
    </rPh>
    <rPh sb="349" eb="351">
      <t>センエン</t>
    </rPh>
    <rPh sb="358" eb="360">
      <t>シサン</t>
    </rPh>
    <rPh sb="360" eb="361">
      <t>ジョ</t>
    </rPh>
    <rPh sb="385" eb="387">
      <t>センエン</t>
    </rPh>
    <rPh sb="394" eb="396">
      <t>シサン</t>
    </rPh>
    <rPh sb="396" eb="397">
      <t>ノゾキ</t>
    </rPh>
    <rPh sb="397" eb="400">
      <t>バイキャクソン</t>
    </rPh>
    <rPh sb="423" eb="425">
      <t>センエン</t>
    </rPh>
    <rPh sb="434" eb="435">
      <t>タ</t>
    </rPh>
    <rPh sb="436" eb="438">
      <t>ソンシツ</t>
    </rPh>
    <rPh sb="459" eb="461">
      <t>センエン</t>
    </rPh>
    <rPh sb="497" eb="498">
      <t>セン</t>
    </rPh>
    <phoneticPr fontId="17"/>
  </si>
  <si>
    <t>　　③ 一時借入金
　　　　 資金収支計算書上、一時借入金の増減額は含まれていません。
　　　　 なお、一時借入金の限度額及び利子額は次のとおりです。
　　　　　 一般会計における一時借入金の限度額 　　　　1,600,000 千円
　　　　　 一般会計における一時借入金に係る利子額 　　　　　 21 千円</t>
    <rPh sb="82" eb="84">
      <t>イッパン</t>
    </rPh>
    <rPh sb="84" eb="86">
      <t>カイケイ</t>
    </rPh>
    <rPh sb="114" eb="115">
      <t>セン</t>
    </rPh>
    <rPh sb="123" eb="125">
      <t>イッパン</t>
    </rPh>
    <rPh sb="125" eb="127">
      <t>カイケイ</t>
    </rPh>
    <rPh sb="152" eb="153">
      <t>セン</t>
    </rPh>
    <phoneticPr fontId="17"/>
  </si>
  <si>
    <t>重要な非資金取引</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</si>
</sst>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quot;△ &quot;#,##0;#,##0;0"/>
    <numFmt numFmtId="176" formatCode="#,##0;&quot;△ &quot;#,##0"/>
    <numFmt numFmtId="180" formatCode="#,##0;[Red]#,##0"/>
    <numFmt numFmtId="178" formatCode="#,##0_ "/>
    <numFmt numFmtId="177" formatCode="0;&quot;△ &quot;0"/>
  </numFmts>
  <fonts count="20">
    <font>
      <sz val="11"/>
      <color auto="1"/>
      <name val="ＭＳ Ｐゴシック"/>
      <family val="3"/>
    </font>
    <font>
      <sz val="11"/>
      <color auto="1"/>
      <name val="ＭＳ Ｐゴシック"/>
      <family val="3"/>
    </font>
    <font>
      <sz val="11"/>
      <color theme="1"/>
      <name val="ＭＳ Ｐゴシック"/>
      <family val="3"/>
    </font>
    <font>
      <sz val="6"/>
      <color auto="1"/>
      <name val="游ゴシック"/>
      <family val="3"/>
    </font>
    <font>
      <sz val="10.5"/>
      <color auto="1"/>
      <name val="ＭＳ Ｐゴシック"/>
      <family val="3"/>
    </font>
    <font>
      <sz val="10"/>
      <color auto="1"/>
      <name val="ＭＳ Ｐゴシック"/>
      <family val="3"/>
    </font>
    <font>
      <b/>
      <sz val="14"/>
      <color auto="1"/>
      <name val="ＭＳ Ｐゴシック"/>
      <family val="3"/>
    </font>
    <font>
      <b/>
      <sz val="20"/>
      <color auto="1"/>
      <name val="ＭＳ Ｐゴシック"/>
      <family val="3"/>
    </font>
    <font>
      <sz val="12"/>
      <color auto="1"/>
      <name val="ＭＳ Ｐゴシック"/>
      <family val="3"/>
    </font>
    <font>
      <strike/>
      <sz val="11"/>
      <color auto="1"/>
      <name val="ＭＳ Ｐゴシック"/>
      <family val="3"/>
    </font>
    <font>
      <sz val="9"/>
      <color auto="1"/>
      <name val="ＭＳ Ｐゴシック"/>
      <family val="3"/>
    </font>
    <font>
      <sz val="6"/>
      <color auto="1"/>
      <name val="ＭＳ Ｐゴシック"/>
      <family val="3"/>
    </font>
    <font>
      <sz val="14"/>
      <color auto="1"/>
      <name val="ＭＳ Ｐゴシック"/>
      <family val="3"/>
    </font>
    <font>
      <i/>
      <sz val="10"/>
      <color auto="1"/>
      <name val="ＭＳ Ｐゴシック"/>
      <family val="3"/>
    </font>
    <font>
      <i/>
      <sz val="10.5"/>
      <color auto="1"/>
      <name val="ＭＳ Ｐゴシック"/>
      <family val="3"/>
    </font>
    <font>
      <i/>
      <sz val="11"/>
      <color auto="1"/>
      <name val="ＭＳ Ｐゴシック"/>
      <family val="3"/>
    </font>
    <font>
      <sz val="16"/>
      <color auto="1"/>
      <name val="ＭＳ Ｐゴシック"/>
      <family val="3"/>
    </font>
    <font>
      <sz val="6"/>
      <color auto="1"/>
      <name val="ＭＳ Ｐゴシック"/>
      <family val="3"/>
    </font>
    <font>
      <sz val="11"/>
      <color auto="1"/>
      <name val="ＭＳ ゴシック"/>
      <family val="3"/>
    </font>
    <font>
      <sz val="11"/>
      <color rgb="FFFF0000"/>
      <name val="ＭＳ Ｐゴシック"/>
      <family val="3"/>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dotted">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diagonalUp="1">
      <left/>
      <right style="medium">
        <color indexed="64"/>
      </right>
      <top/>
      <bottom/>
      <diagonal style="thin">
        <color indexed="64"/>
      </diagonal>
    </border>
    <border>
      <left/>
      <right style="medium">
        <color indexed="64"/>
      </right>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right style="medium">
        <color indexed="64"/>
      </right>
      <top style="thin">
        <color indexed="64"/>
      </top>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dotted">
        <color indexed="64"/>
      </top>
      <bottom/>
      <diagonal/>
    </border>
    <border>
      <left style="medium">
        <color indexed="64"/>
      </left>
      <right/>
      <top style="thin">
        <color indexed="64"/>
      </top>
      <bottom/>
      <diagonal/>
    </border>
    <border>
      <left/>
      <right/>
      <top style="dotted">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top style="thin">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59">
    <xf numFmtId="0" fontId="0" fillId="0" borderId="0" xfId="0">
      <alignment vertical="center"/>
    </xf>
    <xf numFmtId="49" fontId="4" fillId="0" borderId="0" xfId="9" applyNumberFormat="1" applyFont="1" applyFill="1" applyAlignment="1">
      <alignment vertical="center"/>
    </xf>
    <xf numFmtId="0" fontId="4" fillId="0" borderId="0" xfId="9" applyFont="1" applyFill="1" applyAlignment="1">
      <alignment vertical="center"/>
    </xf>
    <xf numFmtId="0" fontId="0" fillId="2" borderId="0" xfId="0" applyFont="1" applyFill="1">
      <alignment vertical="center"/>
    </xf>
    <xf numFmtId="0" fontId="5" fillId="0" borderId="0" xfId="9" applyFont="1" applyFill="1" applyAlignment="1">
      <alignment vertical="center"/>
    </xf>
    <xf numFmtId="0" fontId="4" fillId="0" borderId="0" xfId="9" applyFont="1" applyFill="1" applyAlignment="1">
      <alignment horizontal="center" vertical="center"/>
    </xf>
    <xf numFmtId="49" fontId="4" fillId="2" borderId="0" xfId="8" applyNumberFormat="1" applyFont="1" applyFill="1" applyAlignment="1">
      <alignment vertical="center"/>
    </xf>
    <xf numFmtId="49" fontId="5" fillId="0" borderId="0" xfId="9" applyNumberFormat="1" applyFont="1" applyFill="1" applyAlignment="1">
      <alignment vertical="center"/>
    </xf>
    <xf numFmtId="49" fontId="4" fillId="0" borderId="0" xfId="9" applyNumberFormat="1" applyFont="1" applyFill="1" applyAlignment="1">
      <alignment horizontal="center" vertical="center"/>
    </xf>
    <xf numFmtId="0" fontId="4" fillId="2" borderId="0" xfId="7" applyFont="1" applyFill="1">
      <alignment vertical="center"/>
    </xf>
    <xf numFmtId="0" fontId="6" fillId="0" borderId="0" xfId="9" applyFont="1" applyFill="1" applyBorder="1" applyAlignment="1"/>
    <xf numFmtId="0" fontId="7" fillId="0" borderId="0" xfId="9" applyFont="1" applyFill="1" applyBorder="1" applyAlignment="1">
      <alignment horizontal="center"/>
    </xf>
    <xf numFmtId="0" fontId="8" fillId="0" borderId="0" xfId="9" applyFont="1" applyAlignment="1">
      <alignment horizontal="center" vertical="center"/>
    </xf>
    <xf numFmtId="0" fontId="0" fillId="0" borderId="0" xfId="9" applyFont="1" applyAlignment="1">
      <alignment vertical="center"/>
    </xf>
    <xf numFmtId="0" fontId="1" fillId="0" borderId="1" xfId="9" applyFont="1" applyFill="1" applyBorder="1" applyAlignment="1">
      <alignment horizontal="center" vertical="center"/>
    </xf>
    <xf numFmtId="0" fontId="1" fillId="0" borderId="2" xfId="9" applyFont="1" applyFill="1" applyBorder="1" applyAlignment="1">
      <alignment vertical="center"/>
    </xf>
    <xf numFmtId="38" fontId="1" fillId="0" borderId="2" xfId="1" applyFont="1" applyFill="1" applyBorder="1" applyAlignment="1">
      <alignment vertical="center"/>
    </xf>
    <xf numFmtId="38" fontId="1" fillId="0" borderId="1" xfId="1" applyFont="1" applyFill="1" applyBorder="1" applyAlignment="1">
      <alignment horizontal="center" vertical="center"/>
    </xf>
    <xf numFmtId="0" fontId="5" fillId="0" borderId="0" xfId="9" applyFont="1" applyFill="1" applyBorder="1" applyAlignment="1">
      <alignment vertical="center"/>
    </xf>
    <xf numFmtId="0" fontId="1" fillId="0" borderId="3" xfId="9" applyFont="1" applyFill="1" applyBorder="1" applyAlignment="1">
      <alignment horizontal="center" vertical="center"/>
    </xf>
    <xf numFmtId="0" fontId="1" fillId="0" borderId="0" xfId="9" applyFont="1" applyFill="1" applyBorder="1" applyAlignment="1">
      <alignment vertical="center"/>
    </xf>
    <xf numFmtId="38" fontId="1" fillId="0" borderId="0" xfId="1" applyFont="1" applyFill="1" applyBorder="1" applyAlignment="1">
      <alignment vertical="center"/>
    </xf>
    <xf numFmtId="38" fontId="1" fillId="0" borderId="3" xfId="1" applyFont="1" applyFill="1" applyBorder="1" applyAlignment="1">
      <alignment horizontal="center" vertical="center"/>
    </xf>
    <xf numFmtId="0" fontId="4" fillId="0" borderId="0" xfId="9" applyFont="1" applyAlignment="1">
      <alignment horizontal="left" vertical="center"/>
    </xf>
    <xf numFmtId="38" fontId="9" fillId="0" borderId="0" xfId="1" applyFont="1" applyFill="1" applyBorder="1" applyAlignment="1">
      <alignment vertical="center"/>
    </xf>
    <xf numFmtId="0" fontId="4" fillId="2" borderId="0" xfId="8" applyFont="1" applyFill="1" applyAlignment="1">
      <alignment vertical="center"/>
    </xf>
    <xf numFmtId="0" fontId="1" fillId="0" borderId="3" xfId="9" applyFont="1" applyFill="1" applyBorder="1" applyAlignment="1">
      <alignment vertical="center"/>
    </xf>
    <xf numFmtId="0" fontId="9" fillId="0" borderId="0" xfId="9" applyFont="1" applyFill="1" applyBorder="1" applyAlignment="1">
      <alignment vertical="center"/>
    </xf>
    <xf numFmtId="0" fontId="4" fillId="2" borderId="0" xfId="0" applyFont="1" applyFill="1" applyBorder="1">
      <alignment vertical="center"/>
    </xf>
    <xf numFmtId="38" fontId="1" fillId="0" borderId="4" xfId="1" applyFont="1" applyFill="1" applyBorder="1" applyAlignment="1">
      <alignment horizontal="center" vertical="center"/>
    </xf>
    <xf numFmtId="0" fontId="1" fillId="0" borderId="5" xfId="9" applyFont="1" applyFill="1" applyBorder="1" applyAlignment="1">
      <alignment horizontal="center" vertical="center"/>
    </xf>
    <xf numFmtId="0" fontId="1" fillId="0" borderId="6" xfId="9" applyFont="1" applyFill="1" applyBorder="1" applyAlignment="1">
      <alignment horizontal="right" vertical="center"/>
    </xf>
    <xf numFmtId="176" fontId="1" fillId="2" borderId="6" xfId="9" applyNumberFormat="1" applyFont="1" applyFill="1" applyBorder="1" applyAlignment="1">
      <alignment horizontal="right" vertical="center"/>
    </xf>
    <xf numFmtId="176" fontId="1" fillId="2" borderId="5" xfId="9" applyNumberFormat="1" applyFont="1" applyFill="1" applyBorder="1" applyAlignment="1">
      <alignment horizontal="right" vertical="center"/>
    </xf>
    <xf numFmtId="0" fontId="1" fillId="0" borderId="7" xfId="9" applyFont="1" applyFill="1" applyBorder="1" applyAlignment="1">
      <alignment horizontal="center" vertical="center"/>
    </xf>
    <xf numFmtId="177" fontId="10" fillId="0" borderId="8" xfId="9" applyNumberFormat="1" applyFont="1" applyFill="1" applyBorder="1" applyAlignment="1">
      <alignment horizontal="center" vertical="center"/>
    </xf>
    <xf numFmtId="177" fontId="10" fillId="2" borderId="8" xfId="9" applyNumberFormat="1" applyFont="1" applyFill="1" applyBorder="1" applyAlignment="1">
      <alignment horizontal="center" vertical="center"/>
    </xf>
    <xf numFmtId="177" fontId="10" fillId="2" borderId="7" xfId="9" applyNumberFormat="1" applyFont="1" applyFill="1" applyBorder="1" applyAlignment="1">
      <alignment horizontal="center" vertical="center"/>
    </xf>
    <xf numFmtId="38" fontId="1" fillId="0" borderId="9" xfId="1" applyFont="1" applyFill="1" applyBorder="1" applyAlignment="1">
      <alignment horizontal="center" vertical="center"/>
    </xf>
    <xf numFmtId="38" fontId="1" fillId="0" borderId="2" xfId="1" applyFont="1" applyFill="1" applyBorder="1" applyAlignment="1">
      <alignment horizontal="center" vertical="center"/>
    </xf>
    <xf numFmtId="0" fontId="1" fillId="0" borderId="10" xfId="9" applyFont="1" applyFill="1" applyBorder="1" applyAlignment="1">
      <alignment horizontal="center" vertical="center"/>
    </xf>
    <xf numFmtId="38" fontId="1" fillId="0" borderId="11" xfId="1" applyFont="1" applyFill="1" applyBorder="1" applyAlignment="1">
      <alignment horizontal="center" vertical="center"/>
    </xf>
    <xf numFmtId="38" fontId="1" fillId="0" borderId="0" xfId="1" applyFont="1" applyFill="1" applyBorder="1" applyAlignment="1">
      <alignment horizontal="center" vertical="center"/>
    </xf>
    <xf numFmtId="0" fontId="1" fillId="0" borderId="12" xfId="9" applyFont="1" applyFill="1" applyBorder="1" applyAlignment="1">
      <alignment horizontal="center" vertical="center"/>
    </xf>
    <xf numFmtId="176" fontId="1" fillId="0" borderId="0" xfId="1" applyNumberFormat="1" applyFont="1" applyFill="1" applyBorder="1" applyAlignment="1">
      <alignment vertical="center"/>
    </xf>
    <xf numFmtId="176" fontId="1" fillId="0" borderId="11" xfId="1" applyNumberFormat="1" applyFont="1" applyFill="1" applyBorder="1" applyAlignment="1">
      <alignment horizontal="center" vertical="center"/>
    </xf>
    <xf numFmtId="176" fontId="1" fillId="0" borderId="0" xfId="1" applyNumberFormat="1" applyFont="1" applyFill="1" applyBorder="1" applyAlignment="1">
      <alignment horizontal="center" vertical="center"/>
    </xf>
    <xf numFmtId="176" fontId="0" fillId="0" borderId="0" xfId="9" applyNumberFormat="1" applyFont="1" applyFill="1" applyAlignment="1">
      <alignment vertical="center"/>
    </xf>
    <xf numFmtId="176" fontId="1" fillId="0" borderId="12" xfId="9" applyNumberFormat="1" applyFont="1" applyFill="1" applyBorder="1" applyAlignment="1">
      <alignment horizontal="center" vertical="center"/>
    </xf>
    <xf numFmtId="176" fontId="1" fillId="0" borderId="3" xfId="9" applyNumberFormat="1" applyFont="1" applyFill="1" applyBorder="1" applyAlignment="1">
      <alignment horizontal="center" vertical="center"/>
    </xf>
    <xf numFmtId="0" fontId="1" fillId="0" borderId="13" xfId="9" applyFont="1" applyFill="1" applyBorder="1" applyAlignment="1">
      <alignment vertical="center"/>
    </xf>
    <xf numFmtId="0" fontId="1" fillId="0" borderId="14" xfId="9" applyFont="1" applyFill="1" applyBorder="1" applyAlignment="1">
      <alignment horizontal="center" vertical="center"/>
    </xf>
    <xf numFmtId="0" fontId="1" fillId="0" borderId="4" xfId="9" applyFont="1" applyFill="1" applyBorder="1" applyAlignment="1">
      <alignment horizontal="center" vertical="center"/>
    </xf>
    <xf numFmtId="176" fontId="1" fillId="2" borderId="15" xfId="9" applyNumberFormat="1" applyFont="1" applyFill="1" applyBorder="1" applyAlignment="1">
      <alignment horizontal="right" vertical="center"/>
    </xf>
    <xf numFmtId="0" fontId="1" fillId="2" borderId="6" xfId="9" applyFont="1" applyFill="1" applyBorder="1" applyAlignment="1">
      <alignment horizontal="right" vertical="center"/>
    </xf>
    <xf numFmtId="176" fontId="1" fillId="2" borderId="16" xfId="9" applyNumberFormat="1" applyFont="1" applyFill="1" applyBorder="1" applyAlignment="1">
      <alignment horizontal="right" vertical="center"/>
    </xf>
    <xf numFmtId="0" fontId="0" fillId="0" borderId="0" xfId="9" applyFont="1" applyAlignment="1">
      <alignment horizontal="right" vertical="center"/>
    </xf>
    <xf numFmtId="0" fontId="10" fillId="0" borderId="8" xfId="9" applyFont="1" applyFill="1" applyBorder="1" applyAlignment="1">
      <alignment horizontal="center" vertical="center"/>
    </xf>
    <xf numFmtId="178" fontId="10" fillId="2" borderId="8" xfId="9" applyNumberFormat="1" applyFont="1" applyFill="1" applyBorder="1" applyAlignment="1">
      <alignment horizontal="center" vertical="center"/>
    </xf>
    <xf numFmtId="178" fontId="10" fillId="2" borderId="17" xfId="9" applyNumberFormat="1" applyFont="1" applyFill="1" applyBorder="1" applyAlignment="1">
      <alignment horizontal="center" vertical="center"/>
    </xf>
    <xf numFmtId="0" fontId="10" fillId="2" borderId="8" xfId="9" applyFont="1" applyFill="1" applyBorder="1" applyAlignment="1">
      <alignment horizontal="center" vertical="center"/>
    </xf>
    <xf numFmtId="178" fontId="10" fillId="2" borderId="8" xfId="9" applyNumberFormat="1" applyFont="1" applyFill="1" applyBorder="1" applyAlignment="1">
      <alignment horizontal="right" vertical="center"/>
    </xf>
    <xf numFmtId="0" fontId="10" fillId="2" borderId="8" xfId="9" applyFont="1" applyFill="1" applyBorder="1" applyAlignment="1">
      <alignment horizontal="right" vertical="center"/>
    </xf>
    <xf numFmtId="0" fontId="10" fillId="0" borderId="8" xfId="9" applyFont="1" applyFill="1" applyBorder="1" applyAlignment="1">
      <alignment horizontal="right" vertical="center"/>
    </xf>
    <xf numFmtId="178" fontId="10" fillId="2" borderId="18" xfId="9" applyNumberFormat="1" applyFont="1" applyFill="1" applyBorder="1" applyAlignment="1">
      <alignment horizontal="center" vertical="center"/>
    </xf>
    <xf numFmtId="178" fontId="10" fillId="2" borderId="7" xfId="9" applyNumberFormat="1" applyFont="1" applyFill="1" applyBorder="1" applyAlignment="1">
      <alignment horizontal="center" vertical="center"/>
    </xf>
    <xf numFmtId="49" fontId="0" fillId="2" borderId="0" xfId="0" applyNumberFormat="1" applyFont="1" applyFill="1">
      <alignment vertical="center"/>
    </xf>
    <xf numFmtId="0" fontId="0" fillId="2" borderId="0" xfId="0" applyFont="1" applyFill="1" applyAlignment="1"/>
    <xf numFmtId="49" fontId="5" fillId="2" borderId="0" xfId="12" applyNumberFormat="1" applyFont="1" applyFill="1" applyBorder="1" applyAlignment="1">
      <alignment vertical="center"/>
    </xf>
    <xf numFmtId="0" fontId="7" fillId="2" borderId="0" xfId="0" applyFont="1" applyFill="1" applyBorder="1" applyAlignment="1">
      <alignment horizontal="center" vertical="center"/>
    </xf>
    <xf numFmtId="0" fontId="8" fillId="2" borderId="0" xfId="0" applyFont="1" applyFill="1" applyBorder="1" applyAlignment="1">
      <alignment horizontal="center"/>
    </xf>
    <xf numFmtId="0" fontId="0" fillId="2" borderId="0" xfId="0" applyFont="1" applyFill="1" applyBorder="1" applyAlignment="1"/>
    <xf numFmtId="0" fontId="4" fillId="2" borderId="1" xfId="0" applyFont="1" applyFill="1" applyBorder="1" applyAlignment="1">
      <alignment horizontal="center" vertical="center"/>
    </xf>
    <xf numFmtId="38" fontId="0" fillId="2" borderId="2" xfId="12" applyFont="1" applyFill="1" applyBorder="1" applyAlignment="1">
      <alignment vertical="center"/>
    </xf>
    <xf numFmtId="38" fontId="0" fillId="2" borderId="9" xfId="12" applyFont="1" applyFill="1" applyBorder="1" applyAlignment="1">
      <alignment vertical="center"/>
    </xf>
    <xf numFmtId="38" fontId="0" fillId="2" borderId="1" xfId="12" applyFont="1" applyFill="1" applyBorder="1" applyAlignment="1">
      <alignment vertical="center"/>
    </xf>
    <xf numFmtId="38" fontId="5" fillId="2" borderId="19" xfId="12" applyFont="1" applyFill="1" applyBorder="1" applyAlignment="1">
      <alignment vertical="center"/>
    </xf>
    <xf numFmtId="0" fontId="4" fillId="2" borderId="0" xfId="0" applyFont="1" applyFill="1" applyAlignment="1">
      <alignment horizontal="left" vertical="center"/>
    </xf>
    <xf numFmtId="0" fontId="12" fillId="2" borderId="0" xfId="0" applyFont="1" applyFill="1" applyBorder="1" applyAlignment="1"/>
    <xf numFmtId="0" fontId="4" fillId="2" borderId="3" xfId="0" applyFont="1" applyFill="1" applyBorder="1" applyAlignment="1">
      <alignment horizontal="center" vertical="center"/>
    </xf>
    <xf numFmtId="38" fontId="0" fillId="2" borderId="0" xfId="12" applyFont="1" applyFill="1" applyBorder="1" applyAlignment="1">
      <alignment vertical="center"/>
    </xf>
    <xf numFmtId="38" fontId="0" fillId="2" borderId="11" xfId="12" applyFont="1" applyFill="1" applyBorder="1" applyAlignment="1">
      <alignment vertical="center"/>
    </xf>
    <xf numFmtId="38" fontId="0" fillId="2" borderId="3" xfId="12" applyFont="1" applyFill="1" applyBorder="1" applyAlignment="1">
      <alignment vertical="center"/>
    </xf>
    <xf numFmtId="0" fontId="0" fillId="2" borderId="0" xfId="0" applyFont="1" applyFill="1" applyBorder="1" applyAlignment="1">
      <alignment vertical="center"/>
    </xf>
    <xf numFmtId="38" fontId="13" fillId="2" borderId="19" xfId="12" applyFont="1" applyFill="1" applyBorder="1" applyAlignment="1">
      <alignment vertical="center"/>
    </xf>
    <xf numFmtId="38" fontId="13" fillId="2" borderId="0" xfId="12" applyFont="1" applyFill="1" applyBorder="1" applyAlignment="1">
      <alignment vertical="center"/>
    </xf>
    <xf numFmtId="0" fontId="14" fillId="2" borderId="19" xfId="0" applyFont="1" applyFill="1" applyBorder="1" applyAlignment="1">
      <alignment vertical="center"/>
    </xf>
    <xf numFmtId="0" fontId="14" fillId="2" borderId="0" xfId="0" applyFont="1" applyFill="1" applyBorder="1" applyAlignment="1">
      <alignment vertical="center"/>
    </xf>
    <xf numFmtId="0" fontId="15" fillId="2" borderId="0" xfId="0" applyFont="1" applyFill="1" applyBorder="1" applyAlignment="1">
      <alignment vertical="center"/>
    </xf>
    <xf numFmtId="0" fontId="0" fillId="2" borderId="11" xfId="0" applyFont="1" applyFill="1" applyBorder="1" applyAlignment="1">
      <alignment vertical="center"/>
    </xf>
    <xf numFmtId="0" fontId="15" fillId="2" borderId="3" xfId="0" applyFont="1" applyFill="1" applyBorder="1" applyAlignment="1">
      <alignment vertical="center"/>
    </xf>
    <xf numFmtId="0" fontId="0" fillId="2" borderId="0" xfId="0" applyFont="1" applyFill="1" applyBorder="1" applyAlignment="1">
      <alignment horizontal="right"/>
    </xf>
    <xf numFmtId="0" fontId="4" fillId="2" borderId="5" xfId="0" applyFont="1" applyFill="1" applyBorder="1" applyAlignment="1">
      <alignment horizontal="center"/>
    </xf>
    <xf numFmtId="176" fontId="0" fillId="2" borderId="6" xfId="0" applyNumberFormat="1" applyFont="1" applyFill="1" applyBorder="1" applyAlignment="1">
      <alignment horizontal="right" vertical="center"/>
    </xf>
    <xf numFmtId="179" fontId="0" fillId="2" borderId="15" xfId="0" applyNumberFormat="1" applyFont="1" applyFill="1" applyBorder="1" applyAlignment="1">
      <alignment horizontal="right" vertical="center"/>
    </xf>
    <xf numFmtId="179" fontId="0" fillId="2" borderId="5" xfId="0" applyNumberFormat="1" applyFont="1" applyFill="1" applyBorder="1" applyAlignment="1">
      <alignment horizontal="right" vertical="center"/>
    </xf>
    <xf numFmtId="0" fontId="4" fillId="2" borderId="7" xfId="0" applyFont="1" applyFill="1" applyBorder="1" applyAlignment="1">
      <alignment horizontal="center"/>
    </xf>
    <xf numFmtId="37" fontId="10" fillId="2" borderId="17" xfId="0" applyNumberFormat="1" applyFont="1" applyFill="1" applyBorder="1" applyAlignment="1">
      <alignment horizontal="center" vertical="center"/>
    </xf>
    <xf numFmtId="0" fontId="0" fillId="2" borderId="0" xfId="0" applyFont="1" applyFill="1" applyBorder="1">
      <alignment vertical="center"/>
    </xf>
    <xf numFmtId="0" fontId="4" fillId="2" borderId="0" xfId="0" applyFont="1" applyFill="1" applyBorder="1" applyAlignment="1">
      <alignment vertical="center"/>
    </xf>
    <xf numFmtId="176" fontId="0" fillId="2" borderId="0" xfId="0" applyNumberFormat="1" applyFont="1" applyFill="1">
      <alignment vertical="center"/>
    </xf>
    <xf numFmtId="0" fontId="12" fillId="0" borderId="0" xfId="5" applyFont="1" applyFill="1" applyBorder="1" applyAlignment="1"/>
    <xf numFmtId="0" fontId="12" fillId="0" borderId="0" xfId="5" applyFont="1" applyFill="1" applyBorder="1" applyAlignment="1">
      <alignment horizontal="center"/>
    </xf>
    <xf numFmtId="0" fontId="1" fillId="0" borderId="0" xfId="5" applyFont="1" applyFill="1" applyBorder="1" applyAlignment="1">
      <alignment horizontal="center"/>
    </xf>
    <xf numFmtId="0" fontId="0" fillId="0" borderId="0" xfId="5" applyFont="1" applyFill="1" applyAlignment="1">
      <alignment horizontal="center" vertical="center"/>
    </xf>
    <xf numFmtId="0" fontId="8" fillId="0" borderId="0" xfId="5" applyFont="1" applyFill="1" applyBorder="1" applyAlignment="1">
      <alignment horizontal="center"/>
    </xf>
    <xf numFmtId="0" fontId="1" fillId="0" borderId="0" xfId="5" applyFont="1" applyFill="1" applyBorder="1" applyAlignment="1"/>
    <xf numFmtId="0" fontId="1" fillId="0" borderId="20" xfId="5" applyFont="1" applyFill="1" applyBorder="1" applyAlignment="1">
      <alignment horizontal="center" vertical="center"/>
    </xf>
    <xf numFmtId="0" fontId="1" fillId="0" borderId="21" xfId="5" applyFont="1" applyFill="1" applyBorder="1" applyAlignment="1">
      <alignment horizontal="center" vertical="center"/>
    </xf>
    <xf numFmtId="38" fontId="1" fillId="0" borderId="22" xfId="1" applyFont="1" applyFill="1" applyBorder="1" applyAlignment="1">
      <alignment vertical="center"/>
    </xf>
    <xf numFmtId="0" fontId="1" fillId="0" borderId="2" xfId="11" applyFont="1" applyFill="1" applyBorder="1" applyAlignment="1">
      <alignment horizontal="left" vertical="center"/>
    </xf>
    <xf numFmtId="38" fontId="1" fillId="0" borderId="23" xfId="1" applyFont="1" applyFill="1" applyBorder="1" applyAlignment="1">
      <alignment vertical="center"/>
    </xf>
    <xf numFmtId="38" fontId="1" fillId="0" borderId="9" xfId="1" applyFont="1" applyFill="1" applyBorder="1" applyAlignment="1">
      <alignment vertical="center"/>
    </xf>
    <xf numFmtId="38" fontId="1" fillId="0" borderId="10" xfId="1" applyFont="1" applyFill="1" applyBorder="1" applyAlignment="1">
      <alignment vertical="center"/>
    </xf>
    <xf numFmtId="38" fontId="1" fillId="0" borderId="21" xfId="1" applyFont="1" applyFill="1" applyBorder="1" applyAlignment="1">
      <alignment vertical="center"/>
    </xf>
    <xf numFmtId="0" fontId="1" fillId="0" borderId="19" xfId="5" applyFont="1" applyFill="1" applyBorder="1" applyAlignment="1">
      <alignment vertical="top" wrapText="1"/>
    </xf>
    <xf numFmtId="0" fontId="1" fillId="0" borderId="0" xfId="5" applyFont="1" applyFill="1" applyBorder="1" applyAlignment="1">
      <alignment vertical="top"/>
    </xf>
    <xf numFmtId="0" fontId="1" fillId="0" borderId="19" xfId="5" applyFont="1" applyFill="1" applyBorder="1" applyAlignment="1">
      <alignment horizontal="center" vertical="center"/>
    </xf>
    <xf numFmtId="0" fontId="1" fillId="0" borderId="24" xfId="5" applyFont="1" applyFill="1" applyBorder="1" applyAlignment="1">
      <alignment horizontal="center" vertical="center"/>
    </xf>
    <xf numFmtId="38" fontId="1" fillId="0" borderId="25" xfId="1" applyFont="1" applyFill="1" applyBorder="1" applyAlignment="1">
      <alignment vertical="center"/>
    </xf>
    <xf numFmtId="0" fontId="1" fillId="0" borderId="26" xfId="11" applyFont="1" applyFill="1" applyBorder="1" applyAlignment="1">
      <alignment vertical="center"/>
    </xf>
    <xf numFmtId="0" fontId="1" fillId="0" borderId="11" xfId="11" applyFont="1" applyFill="1" applyBorder="1" applyAlignment="1">
      <alignment vertical="center"/>
    </xf>
    <xf numFmtId="0" fontId="1" fillId="0" borderId="12" xfId="11" applyFont="1" applyFill="1" applyBorder="1" applyAlignment="1">
      <alignment vertical="center"/>
    </xf>
    <xf numFmtId="0" fontId="1" fillId="0" borderId="24" xfId="11" applyFont="1" applyFill="1" applyBorder="1" applyAlignment="1">
      <alignment vertical="center"/>
    </xf>
    <xf numFmtId="0" fontId="1" fillId="0" borderId="19" xfId="5" applyFont="1" applyFill="1" applyBorder="1" applyAlignment="1">
      <alignment vertical="top"/>
    </xf>
    <xf numFmtId="0" fontId="1" fillId="0" borderId="0" xfId="11" applyFont="1" applyFill="1" applyBorder="1" applyAlignment="1">
      <alignment horizontal="left" vertical="center"/>
    </xf>
    <xf numFmtId="0" fontId="1" fillId="0" borderId="27" xfId="11" applyFont="1" applyFill="1" applyBorder="1" applyAlignment="1">
      <alignment vertical="center"/>
    </xf>
    <xf numFmtId="0" fontId="1" fillId="0" borderId="12" xfId="11" applyFont="1" applyFill="1" applyBorder="1" applyAlignment="1">
      <alignment horizontal="left" vertical="center"/>
    </xf>
    <xf numFmtId="0" fontId="1" fillId="0" borderId="26" xfId="11" applyFont="1" applyFill="1" applyBorder="1" applyAlignment="1">
      <alignment horizontal="left" vertical="center"/>
    </xf>
    <xf numFmtId="0" fontId="1" fillId="0" borderId="24" xfId="11" applyFont="1" applyFill="1" applyBorder="1" applyAlignment="1">
      <alignment horizontal="left" vertical="center"/>
    </xf>
    <xf numFmtId="0" fontId="0" fillId="0" borderId="0" xfId="5" applyFont="1"/>
    <xf numFmtId="0" fontId="9" fillId="0" borderId="12" xfId="11" applyFont="1" applyFill="1" applyBorder="1" applyAlignment="1">
      <alignment horizontal="left" vertical="center"/>
    </xf>
    <xf numFmtId="0" fontId="1" fillId="0" borderId="0" xfId="5" applyFont="1" applyFill="1" applyBorder="1" applyAlignment="1">
      <alignment horizontal="right"/>
    </xf>
    <xf numFmtId="0" fontId="1" fillId="0" borderId="28" xfId="5" applyFont="1" applyFill="1" applyBorder="1" applyAlignment="1">
      <alignment horizontal="center" vertical="center"/>
    </xf>
    <xf numFmtId="0" fontId="1" fillId="0" borderId="29" xfId="5" applyFont="1" applyFill="1" applyBorder="1" applyAlignment="1">
      <alignment horizontal="center" vertical="center"/>
    </xf>
    <xf numFmtId="0" fontId="1" fillId="0" borderId="25" xfId="5" applyFont="1" applyFill="1" applyBorder="1" applyAlignment="1">
      <alignment vertical="center"/>
    </xf>
    <xf numFmtId="0" fontId="1" fillId="0" borderId="30" xfId="5" applyFont="1" applyFill="1" applyBorder="1" applyAlignment="1">
      <alignment horizontal="center" vertical="center"/>
    </xf>
    <xf numFmtId="0" fontId="1" fillId="0" borderId="31" xfId="5" applyFont="1" applyFill="1" applyBorder="1" applyAlignment="1">
      <alignment horizontal="center" vertical="center"/>
    </xf>
    <xf numFmtId="176" fontId="1" fillId="0" borderId="32" xfId="5" applyNumberFormat="1" applyFont="1" applyFill="1" applyBorder="1" applyAlignment="1">
      <alignment horizontal="right" vertical="center"/>
    </xf>
    <xf numFmtId="176" fontId="1" fillId="0" borderId="6" xfId="5" applyNumberFormat="1" applyFont="1" applyFill="1" applyBorder="1" applyAlignment="1">
      <alignment horizontal="right" vertical="center"/>
    </xf>
    <xf numFmtId="176" fontId="1" fillId="0" borderId="33" xfId="5" applyNumberFormat="1" applyFont="1" applyFill="1" applyBorder="1" applyAlignment="1">
      <alignment horizontal="right" vertical="center"/>
    </xf>
    <xf numFmtId="176" fontId="1" fillId="0" borderId="15" xfId="5" applyNumberFormat="1" applyFont="1" applyFill="1" applyBorder="1" applyAlignment="1">
      <alignment horizontal="right" vertical="center"/>
    </xf>
    <xf numFmtId="176" fontId="1" fillId="0" borderId="34" xfId="5" applyNumberFormat="1" applyFont="1" applyFill="1" applyBorder="1" applyAlignment="1">
      <alignment horizontal="right" vertical="center"/>
    </xf>
    <xf numFmtId="176" fontId="1" fillId="0" borderId="16" xfId="5" applyNumberFormat="1" applyFont="1" applyFill="1" applyBorder="1" applyAlignment="1">
      <alignment horizontal="right" vertical="center"/>
    </xf>
    <xf numFmtId="176" fontId="1" fillId="0" borderId="31" xfId="5" applyNumberFormat="1" applyFont="1" applyFill="1" applyBorder="1" applyAlignment="1">
      <alignment horizontal="right" vertical="center"/>
    </xf>
    <xf numFmtId="180" fontId="10" fillId="0" borderId="25" xfId="5" applyNumberFormat="1" applyFont="1" applyFill="1" applyBorder="1" applyAlignment="1">
      <alignment horizontal="center" vertical="center"/>
    </xf>
    <xf numFmtId="180" fontId="10" fillId="0" borderId="0" xfId="5" applyNumberFormat="1" applyFont="1" applyFill="1" applyBorder="1" applyAlignment="1">
      <alignment horizontal="center" vertical="center"/>
    </xf>
    <xf numFmtId="180" fontId="10" fillId="0" borderId="26" xfId="5" applyNumberFormat="1" applyFont="1" applyFill="1" applyBorder="1" applyAlignment="1">
      <alignment horizontal="center" vertical="center"/>
    </xf>
    <xf numFmtId="180" fontId="10" fillId="0" borderId="35" xfId="5" applyNumberFormat="1" applyFont="1" applyFill="1" applyBorder="1" applyAlignment="1">
      <alignment horizontal="center" vertical="center"/>
    </xf>
    <xf numFmtId="176" fontId="1" fillId="0" borderId="36" xfId="5" applyNumberFormat="1" applyFont="1" applyFill="1" applyBorder="1" applyAlignment="1">
      <alignment horizontal="right" vertical="center"/>
    </xf>
    <xf numFmtId="180" fontId="10" fillId="0" borderId="12" xfId="5" applyNumberFormat="1" applyFont="1" applyFill="1" applyBorder="1" applyAlignment="1">
      <alignment horizontal="center" vertical="center"/>
    </xf>
    <xf numFmtId="180" fontId="10" fillId="0" borderId="24" xfId="5" applyNumberFormat="1" applyFont="1" applyFill="1" applyBorder="1" applyAlignment="1">
      <alignment horizontal="center" vertical="center"/>
    </xf>
    <xf numFmtId="0" fontId="1" fillId="0" borderId="19" xfId="5" applyFont="1" applyFill="1" applyBorder="1" applyAlignment="1">
      <alignment vertical="center"/>
    </xf>
    <xf numFmtId="0" fontId="1" fillId="0" borderId="16" xfId="5" applyFont="1" applyFill="1" applyBorder="1" applyAlignment="1">
      <alignment horizontal="center" vertical="center" wrapText="1"/>
    </xf>
    <xf numFmtId="180" fontId="1" fillId="0" borderId="37" xfId="5" applyNumberFormat="1" applyFont="1" applyFill="1" applyBorder="1" applyAlignment="1">
      <alignment horizontal="right" vertical="center"/>
    </xf>
    <xf numFmtId="180" fontId="1" fillId="0" borderId="34" xfId="5" applyNumberFormat="1" applyFont="1" applyFill="1" applyBorder="1" applyAlignment="1">
      <alignment horizontal="center" vertical="center"/>
    </xf>
    <xf numFmtId="180" fontId="1" fillId="0" borderId="38" xfId="5" applyNumberFormat="1" applyFont="1" applyFill="1" applyBorder="1" applyAlignment="1">
      <alignment horizontal="center" vertical="center"/>
    </xf>
    <xf numFmtId="180" fontId="1" fillId="0" borderId="39" xfId="5" applyNumberFormat="1" applyFont="1" applyFill="1" applyBorder="1" applyAlignment="1">
      <alignment horizontal="center" vertical="center"/>
    </xf>
    <xf numFmtId="0" fontId="1" fillId="0" borderId="14" xfId="5" applyFont="1" applyBorder="1" applyAlignment="1">
      <alignment horizontal="center" vertical="center" wrapText="1"/>
    </xf>
    <xf numFmtId="176" fontId="10" fillId="0" borderId="40" xfId="5" applyNumberFormat="1" applyFont="1" applyFill="1" applyBorder="1" applyAlignment="1">
      <alignment horizontal="center" vertical="center"/>
    </xf>
    <xf numFmtId="0" fontId="1" fillId="0" borderId="41" xfId="5" applyFont="1" applyBorder="1" applyAlignment="1">
      <alignment horizontal="right" vertical="center"/>
    </xf>
    <xf numFmtId="180" fontId="1" fillId="0" borderId="36" xfId="5" applyNumberFormat="1" applyFont="1" applyFill="1" applyBorder="1" applyAlignment="1">
      <alignment horizontal="center" vertical="center"/>
    </xf>
    <xf numFmtId="180" fontId="1" fillId="0" borderId="42" xfId="5" applyNumberFormat="1" applyFont="1" applyFill="1" applyBorder="1" applyAlignment="1">
      <alignment horizontal="center" vertical="center"/>
    </xf>
    <xf numFmtId="180" fontId="1" fillId="0" borderId="43" xfId="5" applyNumberFormat="1" applyFont="1" applyFill="1" applyBorder="1" applyAlignment="1">
      <alignment horizontal="center" vertical="center"/>
    </xf>
    <xf numFmtId="176" fontId="10" fillId="0" borderId="13" xfId="5" applyNumberFormat="1" applyFont="1" applyFill="1" applyBorder="1" applyAlignment="1">
      <alignment horizontal="center" vertical="center"/>
    </xf>
    <xf numFmtId="176" fontId="10" fillId="0" borderId="44" xfId="5" applyNumberFormat="1" applyFont="1" applyFill="1" applyBorder="1" applyAlignment="1">
      <alignment horizontal="center" vertical="center"/>
    </xf>
    <xf numFmtId="176" fontId="10" fillId="0" borderId="14" xfId="5" applyNumberFormat="1" applyFont="1" applyFill="1" applyBorder="1" applyAlignment="1">
      <alignment horizontal="center" vertical="center"/>
    </xf>
    <xf numFmtId="176" fontId="10" fillId="0" borderId="29" xfId="5" applyNumberFormat="1" applyFont="1" applyFill="1" applyBorder="1" applyAlignment="1">
      <alignment horizontal="center" vertical="center"/>
    </xf>
    <xf numFmtId="0" fontId="1" fillId="0" borderId="0" xfId="5" applyFont="1" applyFill="1" applyBorder="1" applyAlignment="1">
      <alignment horizontal="right" vertical="center"/>
    </xf>
    <xf numFmtId="0" fontId="1" fillId="0" borderId="45" xfId="5" applyFont="1" applyFill="1" applyBorder="1" applyAlignment="1">
      <alignment vertical="center"/>
    </xf>
    <xf numFmtId="0" fontId="1" fillId="0" borderId="18" xfId="5" applyFont="1" applyBorder="1" applyAlignment="1">
      <alignment horizontal="center" vertical="center" wrapText="1"/>
    </xf>
    <xf numFmtId="176" fontId="10" fillId="0" borderId="46" xfId="5" applyNumberFormat="1" applyFont="1" applyFill="1" applyBorder="1" applyAlignment="1">
      <alignment horizontal="center" vertical="center"/>
    </xf>
    <xf numFmtId="176" fontId="10" fillId="0" borderId="8" xfId="5" applyNumberFormat="1" applyFont="1" applyFill="1" applyBorder="1" applyAlignment="1">
      <alignment horizontal="center" vertical="center"/>
    </xf>
    <xf numFmtId="176" fontId="10" fillId="0" borderId="47" xfId="5" applyNumberFormat="1" applyFont="1" applyFill="1" applyBorder="1" applyAlignment="1">
      <alignment horizontal="center" vertical="center"/>
    </xf>
    <xf numFmtId="176" fontId="10" fillId="0" borderId="17" xfId="5" applyNumberFormat="1" applyFont="1" applyFill="1" applyBorder="1" applyAlignment="1">
      <alignment horizontal="center" vertical="center"/>
    </xf>
    <xf numFmtId="180" fontId="1" fillId="0" borderId="48" xfId="5" applyNumberFormat="1" applyFont="1" applyFill="1" applyBorder="1" applyAlignment="1">
      <alignment horizontal="center" vertical="center"/>
    </xf>
    <xf numFmtId="176" fontId="10" fillId="0" borderId="18" xfId="5" applyNumberFormat="1" applyFont="1" applyFill="1" applyBorder="1" applyAlignment="1">
      <alignment horizontal="center" vertical="center"/>
    </xf>
    <xf numFmtId="176" fontId="10" fillId="0" borderId="49" xfId="5" applyNumberFormat="1" applyFont="1" applyFill="1" applyBorder="1" applyAlignment="1">
      <alignment horizontal="center" vertical="center"/>
    </xf>
    <xf numFmtId="0" fontId="1" fillId="0" borderId="12" xfId="5" applyFont="1" applyFill="1" applyBorder="1" applyAlignment="1">
      <alignment horizontal="center" vertical="center" wrapText="1"/>
    </xf>
    <xf numFmtId="176" fontId="1" fillId="0" borderId="25" xfId="5" applyNumberFormat="1" applyFont="1" applyFill="1" applyBorder="1" applyAlignment="1">
      <alignment horizontal="right" vertical="center"/>
    </xf>
    <xf numFmtId="176" fontId="1" fillId="0" borderId="0" xfId="5" applyNumberFormat="1" applyFont="1" applyFill="1" applyBorder="1" applyAlignment="1">
      <alignment horizontal="right" vertical="center"/>
    </xf>
    <xf numFmtId="176" fontId="1" fillId="0" borderId="26" xfId="5" applyNumberFormat="1" applyFont="1" applyFill="1" applyBorder="1" applyAlignment="1">
      <alignment horizontal="right" vertical="center"/>
    </xf>
    <xf numFmtId="176" fontId="1" fillId="0" borderId="11" xfId="5" applyNumberFormat="1" applyFont="1" applyFill="1" applyBorder="1" applyAlignment="1">
      <alignment horizontal="right" vertical="center"/>
    </xf>
    <xf numFmtId="176" fontId="1" fillId="0" borderId="50" xfId="5" applyNumberFormat="1" applyFont="1" applyFill="1" applyBorder="1" applyAlignment="1">
      <alignment horizontal="center" vertical="center"/>
    </xf>
    <xf numFmtId="176" fontId="1" fillId="0" borderId="51" xfId="5" applyNumberFormat="1" applyFont="1" applyFill="1" applyBorder="1" applyAlignment="1">
      <alignment horizontal="center" vertical="center"/>
    </xf>
    <xf numFmtId="180" fontId="1" fillId="0" borderId="51" xfId="5" applyNumberFormat="1" applyFont="1" applyFill="1" applyBorder="1" applyAlignment="1">
      <alignment horizontal="center" vertical="center"/>
    </xf>
    <xf numFmtId="176" fontId="1" fillId="0" borderId="52" xfId="5" applyNumberFormat="1" applyFont="1" applyFill="1" applyBorder="1" applyAlignment="1">
      <alignment horizontal="center" vertical="center"/>
    </xf>
    <xf numFmtId="176" fontId="1" fillId="0" borderId="12" xfId="5" applyNumberFormat="1" applyFont="1" applyFill="1" applyBorder="1" applyAlignment="1">
      <alignment horizontal="right" vertical="center"/>
    </xf>
    <xf numFmtId="176" fontId="1" fillId="0" borderId="24" xfId="5" applyNumberFormat="1" applyFont="1" applyFill="1" applyBorder="1" applyAlignment="1">
      <alignment horizontal="right" vertical="center"/>
    </xf>
    <xf numFmtId="176" fontId="10" fillId="0" borderId="53" xfId="5" applyNumberFormat="1" applyFont="1" applyFill="1" applyBorder="1" applyAlignment="1">
      <alignment horizontal="center" vertical="center"/>
    </xf>
    <xf numFmtId="176" fontId="1" fillId="0" borderId="54" xfId="5" applyNumberFormat="1" applyFont="1" applyFill="1" applyBorder="1" applyAlignment="1">
      <alignment horizontal="center" vertical="center"/>
    </xf>
    <xf numFmtId="176" fontId="1" fillId="0" borderId="48" xfId="5" applyNumberFormat="1" applyFont="1" applyFill="1" applyBorder="1" applyAlignment="1">
      <alignment horizontal="center" vertical="center"/>
    </xf>
    <xf numFmtId="176" fontId="1" fillId="0" borderId="55" xfId="5" applyNumberFormat="1" applyFont="1" applyFill="1" applyBorder="1" applyAlignment="1">
      <alignment horizontal="center" vertical="center"/>
    </xf>
    <xf numFmtId="38" fontId="5" fillId="0" borderId="0" xfId="1" applyFont="1" applyFill="1" applyBorder="1" applyAlignment="1">
      <alignment vertical="center"/>
    </xf>
    <xf numFmtId="176" fontId="4" fillId="0" borderId="0" xfId="5" applyNumberFormat="1" applyFont="1" applyFill="1" applyAlignment="1">
      <alignment vertical="center"/>
    </xf>
    <xf numFmtId="49" fontId="4" fillId="2" borderId="0" xfId="8" applyNumberFormat="1" applyFont="1" applyFill="1" applyAlignment="1">
      <alignment vertical="center"/>
    </xf>
    <xf numFmtId="49" fontId="4" fillId="2" borderId="0" xfId="8" applyNumberFormat="1" applyFont="1" applyFill="1" applyAlignment="1">
      <alignment horizontal="center" vertical="center"/>
    </xf>
    <xf numFmtId="0" fontId="9" fillId="2" borderId="0" xfId="7" applyFont="1" applyFill="1">
      <alignment vertical="center"/>
    </xf>
    <xf numFmtId="0" fontId="16" fillId="2" borderId="0" xfId="8" applyFont="1" applyFill="1" applyAlignment="1">
      <alignment vertical="center"/>
    </xf>
    <xf numFmtId="0" fontId="5" fillId="2" borderId="0" xfId="8" applyFont="1" applyFill="1" applyBorder="1" applyAlignment="1">
      <alignment vertical="center"/>
    </xf>
    <xf numFmtId="0" fontId="4" fillId="2" borderId="0" xfId="8" applyFont="1" applyFill="1" applyAlignment="1">
      <alignment horizontal="center" vertical="center"/>
    </xf>
    <xf numFmtId="0" fontId="8" fillId="2" borderId="0" xfId="8" applyFont="1" applyFill="1" applyBorder="1" applyAlignment="1">
      <alignment horizontal="center" vertical="center"/>
    </xf>
    <xf numFmtId="0" fontId="1" fillId="2" borderId="0" xfId="8" applyFont="1" applyFill="1" applyBorder="1" applyAlignment="1">
      <alignment vertical="center"/>
    </xf>
    <xf numFmtId="0" fontId="1" fillId="2" borderId="20" xfId="8" applyFont="1" applyFill="1" applyBorder="1" applyAlignment="1">
      <alignment horizontal="center" vertical="center"/>
    </xf>
    <xf numFmtId="0" fontId="1" fillId="2" borderId="21" xfId="8" applyFont="1" applyFill="1" applyBorder="1" applyAlignment="1">
      <alignment vertical="center"/>
    </xf>
    <xf numFmtId="38" fontId="1" fillId="2" borderId="20" xfId="1" applyFont="1" applyFill="1" applyBorder="1" applyAlignment="1">
      <alignment vertical="center"/>
    </xf>
    <xf numFmtId="38" fontId="1" fillId="2" borderId="2" xfId="1" applyFont="1" applyFill="1" applyBorder="1" applyAlignment="1">
      <alignment vertical="center"/>
    </xf>
    <xf numFmtId="0" fontId="1" fillId="2" borderId="2" xfId="8" applyFont="1" applyFill="1" applyBorder="1" applyAlignment="1">
      <alignment vertical="center"/>
    </xf>
    <xf numFmtId="0" fontId="1" fillId="2" borderId="9" xfId="8" applyFont="1" applyFill="1" applyBorder="1" applyAlignment="1">
      <alignment vertical="center"/>
    </xf>
    <xf numFmtId="0" fontId="1" fillId="2" borderId="23" xfId="8" applyFont="1" applyFill="1" applyBorder="1" applyAlignment="1">
      <alignment horizontal="left" vertical="center"/>
    </xf>
    <xf numFmtId="0" fontId="1" fillId="2" borderId="9" xfId="8" applyFont="1" applyFill="1" applyBorder="1" applyAlignment="1">
      <alignment horizontal="left" vertical="center"/>
    </xf>
    <xf numFmtId="0" fontId="1" fillId="2" borderId="2" xfId="8" applyFont="1" applyFill="1" applyBorder="1" applyAlignment="1">
      <alignment horizontal="left" vertical="center"/>
    </xf>
    <xf numFmtId="0" fontId="1" fillId="2" borderId="1" xfId="8" applyFont="1" applyFill="1" applyBorder="1" applyAlignment="1">
      <alignment horizontal="left" vertical="center"/>
    </xf>
    <xf numFmtId="0" fontId="1" fillId="2" borderId="19" xfId="8" applyFont="1" applyFill="1" applyBorder="1" applyAlignment="1">
      <alignment horizontal="left" vertical="center"/>
    </xf>
    <xf numFmtId="0" fontId="1" fillId="2" borderId="22" xfId="8" applyFont="1" applyFill="1" applyBorder="1" applyAlignment="1">
      <alignment horizontal="left" vertical="center"/>
    </xf>
    <xf numFmtId="0" fontId="1" fillId="2" borderId="10" xfId="8" applyFont="1" applyFill="1" applyBorder="1" applyAlignment="1">
      <alignment horizontal="left" vertical="center"/>
    </xf>
    <xf numFmtId="0" fontId="1" fillId="2" borderId="1" xfId="8" applyFont="1" applyFill="1" applyBorder="1" applyAlignment="1">
      <alignment vertical="center"/>
    </xf>
    <xf numFmtId="0" fontId="1" fillId="2" borderId="19" xfId="8" applyFont="1" applyFill="1" applyBorder="1" applyAlignment="1">
      <alignment horizontal="center" vertical="center"/>
    </xf>
    <xf numFmtId="0" fontId="1" fillId="2" borderId="24" xfId="8" applyFont="1" applyFill="1" applyBorder="1" applyAlignment="1">
      <alignment vertical="center"/>
    </xf>
    <xf numFmtId="0" fontId="1" fillId="2" borderId="19" xfId="11" applyFont="1" applyFill="1" applyBorder="1" applyAlignment="1">
      <alignment vertical="center"/>
    </xf>
    <xf numFmtId="0" fontId="1" fillId="2" borderId="11" xfId="8" applyFont="1" applyFill="1" applyBorder="1" applyAlignment="1">
      <alignment vertical="center"/>
    </xf>
    <xf numFmtId="0" fontId="1" fillId="2" borderId="26" xfId="8" applyFont="1" applyFill="1" applyBorder="1" applyAlignment="1">
      <alignment horizontal="left" vertical="center"/>
    </xf>
    <xf numFmtId="0" fontId="1" fillId="2" borderId="11" xfId="8" applyFont="1" applyFill="1" applyBorder="1" applyAlignment="1">
      <alignment horizontal="left" vertical="center"/>
    </xf>
    <xf numFmtId="0" fontId="1" fillId="2" borderId="0" xfId="8" applyFont="1" applyFill="1" applyBorder="1" applyAlignment="1">
      <alignment horizontal="left" vertical="center"/>
    </xf>
    <xf numFmtId="0" fontId="1" fillId="2" borderId="3" xfId="8" applyFont="1" applyFill="1" applyBorder="1" applyAlignment="1">
      <alignment horizontal="left" vertical="center"/>
    </xf>
    <xf numFmtId="0" fontId="1" fillId="2" borderId="25" xfId="8" applyFont="1" applyFill="1" applyBorder="1" applyAlignment="1">
      <alignment horizontal="left" vertical="center"/>
    </xf>
    <xf numFmtId="0" fontId="1" fillId="2" borderId="12" xfId="8" applyFont="1" applyFill="1" applyBorder="1" applyAlignment="1">
      <alignment horizontal="left" vertical="center"/>
    </xf>
    <xf numFmtId="0" fontId="1" fillId="2" borderId="3" xfId="8" applyFont="1" applyFill="1" applyBorder="1" applyAlignment="1">
      <alignment vertical="center"/>
    </xf>
    <xf numFmtId="0" fontId="4" fillId="2" borderId="0" xfId="8" applyFont="1" applyFill="1" applyAlignment="1">
      <alignment horizontal="left" vertical="center"/>
    </xf>
    <xf numFmtId="38" fontId="1" fillId="2" borderId="0" xfId="1" applyFont="1" applyFill="1" applyBorder="1" applyAlignment="1">
      <alignment vertical="center"/>
    </xf>
    <xf numFmtId="38" fontId="1" fillId="2" borderId="11" xfId="1" applyFont="1" applyFill="1" applyBorder="1" applyAlignment="1">
      <alignment vertical="center"/>
    </xf>
    <xf numFmtId="38" fontId="1" fillId="2" borderId="3" xfId="1" applyFont="1" applyFill="1" applyBorder="1" applyAlignment="1">
      <alignment vertical="center"/>
    </xf>
    <xf numFmtId="38" fontId="5" fillId="2" borderId="0" xfId="1" applyFont="1" applyFill="1" applyBorder="1" applyAlignment="1">
      <alignment vertical="center"/>
    </xf>
    <xf numFmtId="0" fontId="5" fillId="2" borderId="0" xfId="11" applyFont="1" applyFill="1" applyBorder="1" applyAlignment="1">
      <alignment horizontal="left" vertical="center"/>
    </xf>
    <xf numFmtId="0" fontId="1" fillId="2" borderId="28" xfId="8" applyFont="1" applyFill="1" applyBorder="1" applyAlignment="1">
      <alignment vertical="center"/>
    </xf>
    <xf numFmtId="0" fontId="1" fillId="2" borderId="29" xfId="8" applyFont="1" applyFill="1" applyBorder="1" applyAlignment="1">
      <alignment vertical="center"/>
    </xf>
    <xf numFmtId="0" fontId="1" fillId="2" borderId="13" xfId="8" applyFont="1" applyFill="1" applyBorder="1" applyAlignment="1">
      <alignment vertical="center"/>
    </xf>
    <xf numFmtId="0" fontId="1" fillId="2" borderId="35" xfId="8" applyFont="1" applyFill="1" applyBorder="1" applyAlignment="1">
      <alignment vertical="center"/>
    </xf>
    <xf numFmtId="0" fontId="1" fillId="2" borderId="44" xfId="8" applyFont="1" applyFill="1" applyBorder="1" applyAlignment="1">
      <alignment horizontal="left" vertical="center"/>
    </xf>
    <xf numFmtId="0" fontId="1" fillId="2" borderId="35" xfId="8" applyFont="1" applyFill="1" applyBorder="1" applyAlignment="1">
      <alignment horizontal="left" vertical="center"/>
    </xf>
    <xf numFmtId="0" fontId="1" fillId="2" borderId="13" xfId="8" applyFont="1" applyFill="1" applyBorder="1" applyAlignment="1">
      <alignment horizontal="left" vertical="center"/>
    </xf>
    <xf numFmtId="0" fontId="1" fillId="2" borderId="4" xfId="8" applyFont="1" applyFill="1" applyBorder="1" applyAlignment="1">
      <alignment horizontal="left" vertical="center"/>
    </xf>
    <xf numFmtId="0" fontId="1" fillId="2" borderId="30" xfId="8" applyFont="1" applyFill="1" applyBorder="1" applyAlignment="1">
      <alignment horizontal="center" vertical="center"/>
    </xf>
    <xf numFmtId="0" fontId="1" fillId="2" borderId="31" xfId="8" applyFont="1" applyFill="1" applyBorder="1" applyAlignment="1">
      <alignment horizontal="center" vertical="center"/>
    </xf>
    <xf numFmtId="0" fontId="1" fillId="2" borderId="30" xfId="8" applyFont="1" applyFill="1" applyBorder="1" applyAlignment="1">
      <alignment vertical="center"/>
    </xf>
    <xf numFmtId="176" fontId="1" fillId="2" borderId="6" xfId="8" applyNumberFormat="1" applyFont="1" applyFill="1" applyBorder="1" applyAlignment="1">
      <alignment horizontal="center" vertical="center"/>
    </xf>
    <xf numFmtId="176" fontId="1" fillId="2" borderId="33" xfId="8" applyNumberFormat="1" applyFont="1" applyFill="1" applyBorder="1" applyAlignment="1">
      <alignment horizontal="right" vertical="center"/>
    </xf>
    <xf numFmtId="176" fontId="1" fillId="2" borderId="0" xfId="8" applyNumberFormat="1" applyFont="1" applyFill="1" applyBorder="1" applyAlignment="1">
      <alignment horizontal="right" vertical="center"/>
    </xf>
    <xf numFmtId="176" fontId="1" fillId="2" borderId="32" xfId="8" applyNumberFormat="1" applyFont="1" applyFill="1" applyBorder="1" applyAlignment="1">
      <alignment horizontal="right" vertical="center"/>
    </xf>
    <xf numFmtId="0" fontId="1" fillId="2" borderId="0" xfId="8" applyFont="1" applyFill="1" applyBorder="1" applyAlignment="1">
      <alignment horizontal="right" vertical="center"/>
    </xf>
    <xf numFmtId="0" fontId="1" fillId="2" borderId="45" xfId="8" applyFont="1" applyFill="1" applyBorder="1" applyAlignment="1">
      <alignment horizontal="center" vertical="center"/>
    </xf>
    <xf numFmtId="0" fontId="1" fillId="2" borderId="49" xfId="8" applyFont="1" applyFill="1" applyBorder="1" applyAlignment="1">
      <alignment horizontal="center" vertical="center"/>
    </xf>
    <xf numFmtId="0" fontId="10" fillId="2" borderId="45" xfId="8" applyFont="1" applyFill="1" applyBorder="1" applyAlignment="1">
      <alignment vertical="center"/>
    </xf>
    <xf numFmtId="178" fontId="10" fillId="2" borderId="19" xfId="8" applyNumberFormat="1" applyFont="1" applyFill="1" applyBorder="1" applyAlignment="1">
      <alignment horizontal="center" vertical="center"/>
    </xf>
    <xf numFmtId="178" fontId="10" fillId="2" borderId="46" xfId="8" applyNumberFormat="1" applyFont="1" applyFill="1" applyBorder="1" applyAlignment="1">
      <alignment horizontal="center" vertical="center"/>
    </xf>
    <xf numFmtId="176" fontId="0" fillId="2" borderId="0" xfId="0" applyNumberFormat="1" applyFont="1" applyFill="1" applyBorder="1">
      <alignment vertical="center"/>
    </xf>
    <xf numFmtId="49" fontId="0" fillId="0" borderId="0" xfId="3" applyNumberFormat="1" applyFont="1" applyFill="1" applyAlignment="1">
      <alignment vertical="center"/>
    </xf>
    <xf numFmtId="49" fontId="0" fillId="0" borderId="0" xfId="4" applyNumberFormat="1" applyFont="1">
      <alignment vertical="center"/>
    </xf>
    <xf numFmtId="0" fontId="7" fillId="0" borderId="0" xfId="3" applyFont="1" applyFill="1" applyBorder="1" applyAlignment="1">
      <alignment horizontal="center" vertical="center"/>
    </xf>
    <xf numFmtId="0" fontId="0" fillId="0" borderId="1" xfId="0" applyFont="1" applyFill="1" applyBorder="1" applyAlignment="1">
      <alignment horizontal="center" vertical="center"/>
    </xf>
    <xf numFmtId="0" fontId="0" fillId="0" borderId="56" xfId="0" applyFont="1" applyFill="1" applyBorder="1" applyAlignment="1">
      <alignment vertical="center"/>
    </xf>
    <xf numFmtId="0" fontId="0" fillId="0" borderId="2" xfId="0" applyFont="1" applyFill="1" applyBorder="1" applyAlignment="1">
      <alignment vertical="center"/>
    </xf>
    <xf numFmtId="0" fontId="0" fillId="0" borderId="9" xfId="0" applyFont="1" applyFill="1" applyBorder="1" applyAlignment="1">
      <alignment vertical="center"/>
    </xf>
    <xf numFmtId="0" fontId="0" fillId="0" borderId="23" xfId="0" applyFont="1" applyFill="1" applyBorder="1" applyAlignment="1">
      <alignment vertical="center"/>
    </xf>
    <xf numFmtId="0" fontId="0" fillId="0" borderId="57" xfId="0" applyFont="1" applyFill="1" applyBorder="1" applyAlignment="1">
      <alignment vertical="center"/>
    </xf>
    <xf numFmtId="0" fontId="0" fillId="0" borderId="10" xfId="0" applyFont="1" applyFill="1" applyBorder="1" applyAlignment="1">
      <alignment vertical="center"/>
    </xf>
    <xf numFmtId="0" fontId="0" fillId="0" borderId="21" xfId="0" applyFont="1" applyFill="1" applyBorder="1" applyAlignment="1">
      <alignment vertical="center"/>
    </xf>
    <xf numFmtId="0" fontId="0" fillId="0" borderId="0" xfId="6" applyFont="1">
      <alignment vertical="center"/>
    </xf>
    <xf numFmtId="0" fontId="0" fillId="0" borderId="3" xfId="0" applyFont="1" applyFill="1" applyBorder="1" applyAlignment="1">
      <alignment horizontal="center" vertical="center"/>
    </xf>
    <xf numFmtId="0" fontId="0" fillId="0" borderId="58" xfId="0" applyFont="1" applyFill="1" applyBorder="1" applyAlignment="1">
      <alignment vertical="center"/>
    </xf>
    <xf numFmtId="0" fontId="0" fillId="0" borderId="0" xfId="0" applyFont="1" applyFill="1" applyBorder="1" applyAlignment="1">
      <alignment vertical="center"/>
    </xf>
    <xf numFmtId="0" fontId="0" fillId="0" borderId="11" xfId="0" applyFont="1" applyFill="1" applyBorder="1" applyAlignment="1">
      <alignment vertical="center"/>
    </xf>
    <xf numFmtId="0" fontId="0" fillId="0" borderId="26" xfId="0" applyFont="1" applyFill="1" applyBorder="1" applyAlignment="1">
      <alignment vertical="center"/>
    </xf>
    <xf numFmtId="0" fontId="0" fillId="0" borderId="59" xfId="0" applyFont="1" applyFill="1" applyBorder="1" applyAlignment="1">
      <alignment vertical="center"/>
    </xf>
    <xf numFmtId="0" fontId="0" fillId="0" borderId="12" xfId="0" applyFont="1" applyFill="1" applyBorder="1" applyAlignment="1">
      <alignment vertical="center"/>
    </xf>
    <xf numFmtId="0" fontId="0" fillId="0" borderId="24" xfId="0" applyFont="1" applyFill="1" applyBorder="1" applyAlignment="1">
      <alignment vertical="center"/>
    </xf>
    <xf numFmtId="38" fontId="1" fillId="0" borderId="58" xfId="1" applyFont="1" applyFill="1" applyBorder="1" applyAlignment="1">
      <alignment vertical="center"/>
    </xf>
    <xf numFmtId="0" fontId="0" fillId="0" borderId="3" xfId="0" applyFont="1" applyFill="1" applyBorder="1" applyAlignment="1">
      <alignment vertical="center"/>
    </xf>
    <xf numFmtId="38" fontId="1" fillId="0" borderId="11" xfId="1" applyFont="1" applyFill="1" applyBorder="1" applyAlignment="1">
      <alignment vertical="center"/>
    </xf>
    <xf numFmtId="38" fontId="1" fillId="0" borderId="26" xfId="1" applyFont="1" applyFill="1" applyBorder="1" applyAlignment="1">
      <alignment vertical="center"/>
    </xf>
    <xf numFmtId="0" fontId="1" fillId="0" borderId="59" xfId="11" applyFont="1" applyFill="1" applyBorder="1" applyAlignment="1">
      <alignment vertical="center"/>
    </xf>
    <xf numFmtId="0" fontId="0" fillId="0" borderId="0" xfId="0" applyFont="1" applyAlignment="1"/>
    <xf numFmtId="0" fontId="1" fillId="0" borderId="59" xfId="11" applyFont="1" applyFill="1" applyBorder="1" applyAlignment="1">
      <alignment horizontal="left" vertical="center"/>
    </xf>
    <xf numFmtId="0" fontId="1" fillId="0" borderId="11" xfId="11" applyFont="1" applyFill="1" applyBorder="1" applyAlignment="1">
      <alignment horizontal="left" vertical="center"/>
    </xf>
    <xf numFmtId="0" fontId="0" fillId="0" borderId="0" xfId="0" applyFont="1" applyBorder="1" applyAlignment="1">
      <alignment vertical="top"/>
    </xf>
    <xf numFmtId="0" fontId="9" fillId="0" borderId="59" xfId="11" applyFont="1" applyFill="1" applyBorder="1" applyAlignment="1">
      <alignment horizontal="left" vertical="center"/>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3" xfId="0" applyFont="1" applyFill="1" applyBorder="1" applyAlignment="1">
      <alignment vertical="center"/>
    </xf>
    <xf numFmtId="0" fontId="0" fillId="0" borderId="35" xfId="0" applyFont="1" applyFill="1" applyBorder="1" applyAlignment="1">
      <alignment vertical="center"/>
    </xf>
    <xf numFmtId="0" fontId="0" fillId="0" borderId="44" xfId="0" applyFont="1" applyFill="1" applyBorder="1" applyAlignment="1">
      <alignment vertical="center"/>
    </xf>
    <xf numFmtId="0" fontId="0" fillId="0" borderId="60" xfId="0" applyFont="1" applyFill="1" applyBorder="1" applyAlignment="1">
      <alignment vertical="center"/>
    </xf>
    <xf numFmtId="0" fontId="0" fillId="0" borderId="5" xfId="0" applyFont="1" applyFill="1" applyBorder="1" applyAlignment="1">
      <alignment horizontal="center" vertical="center"/>
    </xf>
    <xf numFmtId="176" fontId="0" fillId="0" borderId="61" xfId="0" applyNumberFormat="1" applyFont="1" applyFill="1" applyBorder="1" applyAlignment="1">
      <alignment horizontal="right" vertical="center"/>
    </xf>
    <xf numFmtId="176" fontId="0" fillId="0" borderId="6" xfId="0" applyNumberFormat="1" applyFont="1" applyFill="1" applyBorder="1" applyAlignment="1">
      <alignment horizontal="right" vertical="center"/>
    </xf>
    <xf numFmtId="176" fontId="0" fillId="0" borderId="33" xfId="0" applyNumberFormat="1" applyFont="1" applyFill="1" applyBorder="1" applyAlignment="1">
      <alignment horizontal="right" vertical="center"/>
    </xf>
    <xf numFmtId="179" fontId="0" fillId="0" borderId="15" xfId="0" applyNumberFormat="1" applyFont="1" applyFill="1" applyBorder="1" applyAlignment="1">
      <alignment horizontal="right" vertical="center"/>
    </xf>
    <xf numFmtId="176" fontId="0" fillId="0" borderId="62" xfId="0" applyNumberFormat="1" applyFont="1" applyBorder="1" applyAlignment="1">
      <alignment horizontal="right" vertical="center"/>
    </xf>
    <xf numFmtId="176" fontId="0" fillId="0" borderId="15" xfId="0" applyNumberFormat="1" applyFont="1" applyFill="1" applyBorder="1" applyAlignment="1">
      <alignment horizontal="right" vertical="center"/>
    </xf>
    <xf numFmtId="176" fontId="0" fillId="0" borderId="34" xfId="0" applyNumberFormat="1" applyFont="1" applyFill="1" applyBorder="1" applyAlignment="1">
      <alignment horizontal="right" vertical="center"/>
    </xf>
    <xf numFmtId="176" fontId="0" fillId="0" borderId="16" xfId="0" applyNumberFormat="1" applyFont="1" applyBorder="1" applyAlignment="1">
      <alignment horizontal="right" vertical="center"/>
    </xf>
    <xf numFmtId="176" fontId="0" fillId="0" borderId="5" xfId="0" applyNumberFormat="1" applyFont="1" applyBorder="1" applyAlignment="1">
      <alignment horizontal="right" vertical="center"/>
    </xf>
    <xf numFmtId="38" fontId="1" fillId="2" borderId="0" xfId="1" applyFont="1" applyFill="1" applyBorder="1" applyAlignment="1">
      <alignment horizontal="center" vertical="center"/>
    </xf>
    <xf numFmtId="0" fontId="0" fillId="0" borderId="7" xfId="0" applyFont="1" applyFill="1" applyBorder="1" applyAlignment="1">
      <alignment horizontal="center" vertical="center"/>
    </xf>
    <xf numFmtId="0" fontId="10" fillId="0" borderId="63" xfId="0" applyFont="1" applyFill="1" applyBorder="1" applyAlignment="1">
      <alignment horizontal="center" vertical="center"/>
    </xf>
    <xf numFmtId="178" fontId="10" fillId="0" borderId="8" xfId="0" applyNumberFormat="1" applyFont="1" applyFill="1" applyBorder="1" applyAlignment="1">
      <alignment horizontal="center" vertical="center"/>
    </xf>
    <xf numFmtId="178" fontId="10" fillId="0" borderId="47" xfId="0" applyNumberFormat="1" applyFont="1" applyFill="1" applyBorder="1" applyAlignment="1">
      <alignment horizontal="center" vertical="center"/>
    </xf>
    <xf numFmtId="178" fontId="10" fillId="0" borderId="17" xfId="0" applyNumberFormat="1" applyFont="1" applyFill="1" applyBorder="1" applyAlignment="1">
      <alignment horizontal="center" vertical="center"/>
    </xf>
    <xf numFmtId="38" fontId="10" fillId="0" borderId="17" xfId="0" applyNumberFormat="1" applyFont="1" applyFill="1" applyBorder="1" applyAlignment="1">
      <alignment horizontal="center" vertical="center"/>
    </xf>
    <xf numFmtId="38" fontId="10" fillId="0" borderId="53" xfId="0" applyNumberFormat="1" applyFont="1" applyBorder="1" applyAlignment="1">
      <alignment horizontal="center" vertical="center"/>
    </xf>
    <xf numFmtId="38" fontId="10" fillId="0" borderId="8" xfId="0" applyNumberFormat="1" applyFont="1" applyBorder="1" applyAlignment="1">
      <alignment horizontal="center" vertical="center"/>
    </xf>
    <xf numFmtId="38" fontId="10" fillId="0" borderId="47" xfId="0" applyNumberFormat="1" applyFont="1" applyBorder="1" applyAlignment="1">
      <alignment horizontal="center" vertical="center"/>
    </xf>
    <xf numFmtId="176" fontId="0" fillId="0" borderId="48" xfId="0" applyNumberFormat="1" applyFont="1" applyFill="1" applyBorder="1" applyAlignment="1">
      <alignment horizontal="right" vertical="center"/>
    </xf>
    <xf numFmtId="38" fontId="10" fillId="0" borderId="18" xfId="0" applyNumberFormat="1" applyFont="1" applyBorder="1" applyAlignment="1">
      <alignment horizontal="center" vertical="center"/>
    </xf>
    <xf numFmtId="38" fontId="10" fillId="0" borderId="7" xfId="0" applyNumberFormat="1" applyFont="1" applyBorder="1" applyAlignment="1">
      <alignment horizontal="center" vertical="center"/>
    </xf>
    <xf numFmtId="0" fontId="0" fillId="0" borderId="0" xfId="0" applyFont="1" applyFill="1" applyBorder="1" applyAlignment="1"/>
    <xf numFmtId="0" fontId="0" fillId="0" borderId="2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68" xfId="0" applyFont="1" applyFill="1" applyBorder="1" applyAlignment="1">
      <alignment horizontal="center" vertical="center"/>
    </xf>
    <xf numFmtId="176" fontId="0" fillId="0" borderId="57" xfId="0" applyNumberFormat="1" applyFont="1" applyBorder="1" applyAlignment="1">
      <alignment horizontal="right" vertical="center"/>
    </xf>
    <xf numFmtId="176" fontId="0" fillId="0" borderId="2" xfId="0" applyNumberFormat="1" applyFont="1" applyBorder="1" applyAlignment="1">
      <alignment horizontal="right" vertical="center"/>
    </xf>
    <xf numFmtId="176" fontId="0" fillId="0" borderId="9" xfId="0" applyNumberFormat="1" applyFont="1" applyBorder="1" applyAlignment="1">
      <alignment horizontal="right" vertical="center"/>
    </xf>
    <xf numFmtId="176" fontId="0" fillId="0" borderId="10" xfId="0" applyNumberFormat="1" applyFont="1" applyBorder="1" applyAlignment="1">
      <alignment horizontal="right" vertical="center"/>
    </xf>
    <xf numFmtId="176" fontId="0" fillId="0" borderId="1" xfId="0" applyNumberFormat="1" applyFont="1" applyBorder="1" applyAlignment="1">
      <alignment horizontal="right" vertical="center"/>
    </xf>
    <xf numFmtId="0" fontId="0" fillId="0" borderId="25"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73" xfId="0" applyFont="1" applyFill="1" applyBorder="1" applyAlignment="1">
      <alignment horizontal="center" vertical="center"/>
    </xf>
    <xf numFmtId="38" fontId="10" fillId="0" borderId="60" xfId="0" applyNumberFormat="1" applyFont="1" applyBorder="1" applyAlignment="1">
      <alignment horizontal="center" vertical="center"/>
    </xf>
    <xf numFmtId="38" fontId="10" fillId="0" borderId="13" xfId="0" applyNumberFormat="1" applyFont="1" applyBorder="1" applyAlignment="1">
      <alignment vertical="center"/>
    </xf>
    <xf numFmtId="38" fontId="10" fillId="0" borderId="35" xfId="0" applyNumberFormat="1" applyFont="1" applyBorder="1" applyAlignment="1">
      <alignment horizontal="center" vertical="center"/>
    </xf>
    <xf numFmtId="38" fontId="10" fillId="0" borderId="14" xfId="0" applyNumberFormat="1" applyFont="1" applyBorder="1" applyAlignment="1">
      <alignment horizontal="center" vertical="center"/>
    </xf>
    <xf numFmtId="38" fontId="10" fillId="0" borderId="4" xfId="0" applyNumberFormat="1" applyFont="1" applyBorder="1" applyAlignment="1">
      <alignment horizontal="center" vertical="center"/>
    </xf>
    <xf numFmtId="0" fontId="0" fillId="0" borderId="16" xfId="0" applyFont="1" applyFill="1" applyBorder="1" applyAlignment="1">
      <alignment horizontal="center" vertical="center"/>
    </xf>
    <xf numFmtId="179" fontId="0" fillId="0" borderId="32" xfId="0" applyNumberFormat="1" applyFont="1" applyBorder="1" applyAlignment="1">
      <alignment horizontal="right" vertical="center"/>
    </xf>
    <xf numFmtId="38" fontId="0" fillId="0" borderId="34" xfId="0" applyNumberFormat="1" applyFont="1" applyFill="1" applyBorder="1" applyAlignment="1">
      <alignment horizontal="center" vertical="center"/>
    </xf>
    <xf numFmtId="0" fontId="0" fillId="0" borderId="46" xfId="0" applyFont="1" applyFill="1" applyBorder="1" applyAlignment="1">
      <alignment horizontal="center" vertical="center"/>
    </xf>
    <xf numFmtId="0" fontId="0" fillId="0" borderId="18" xfId="0" applyFont="1" applyFill="1" applyBorder="1" applyAlignment="1">
      <alignment horizontal="center" vertical="center"/>
    </xf>
    <xf numFmtId="38" fontId="10" fillId="0" borderId="46" xfId="0" applyNumberFormat="1" applyFont="1" applyBorder="1" applyAlignment="1">
      <alignment horizontal="center" vertical="center"/>
    </xf>
    <xf numFmtId="38" fontId="0" fillId="0" borderId="48" xfId="0" applyNumberFormat="1" applyFont="1" applyFill="1" applyBorder="1" applyAlignment="1">
      <alignment horizontal="center" vertical="center"/>
    </xf>
    <xf numFmtId="0" fontId="18" fillId="0" borderId="0" xfId="0" applyFont="1" applyFill="1">
      <alignment vertical="center"/>
    </xf>
    <xf numFmtId="0" fontId="18" fillId="0" borderId="0" xfId="0" applyFont="1" applyFill="1" applyAlignment="1">
      <alignment horizontal="left" vertical="top" wrapText="1"/>
    </xf>
    <xf numFmtId="0" fontId="18" fillId="0" borderId="0" xfId="0" applyFont="1" applyFill="1" applyAlignment="1">
      <alignment horizontal="left" vertical="top" wrapText="1" indent="2"/>
    </xf>
    <xf numFmtId="0" fontId="18" fillId="0" borderId="0" xfId="0" applyFont="1" applyFill="1" applyAlignment="1">
      <alignment horizontal="left" vertical="top" wrapText="1" indent="4"/>
    </xf>
    <xf numFmtId="0" fontId="18" fillId="0" borderId="0" xfId="0" applyFont="1" applyFill="1" applyAlignment="1">
      <alignment horizontal="left" vertical="top" wrapText="1" indent="5"/>
    </xf>
    <xf numFmtId="0" fontId="19" fillId="0" borderId="0" xfId="0" applyFont="1" applyAlignment="1">
      <alignment horizontal="center" vertical="center" wrapText="1"/>
    </xf>
    <xf numFmtId="38" fontId="0" fillId="0" borderId="0" xfId="0" applyNumberFormat="1">
      <alignment vertical="center"/>
    </xf>
    <xf numFmtId="0" fontId="19" fillId="0" borderId="0" xfId="0" applyFont="1" applyAlignment="1">
      <alignment horizontal="center" vertical="center"/>
    </xf>
  </cellXfs>
  <cellStyles count="13">
    <cellStyle name="桁区切り 2" xfId="1"/>
    <cellStyle name="標準" xfId="0" builtinId="0"/>
    <cellStyle name="標準 2" xfId="2"/>
    <cellStyle name="標準 2 3" xfId="3"/>
    <cellStyle name="標準 4" xfId="4"/>
    <cellStyle name="標準 5" xfId="5"/>
    <cellStyle name="標準 6" xfId="6"/>
    <cellStyle name="標準 7" xfId="7"/>
    <cellStyle name="標準 8" xfId="8"/>
    <cellStyle name="標準 9" xfId="9"/>
    <cellStyle name="標準_03.04.01.財務諸表雛形_様式_桜内案１_コピー03　普通会計４表2006.12.23_仕訳" xfId="10"/>
    <cellStyle name="標準_別冊１　Ｐ2～Ｐ5　普通会計４表20070113_仕訳" xfId="11"/>
    <cellStyle name="桁区切り" xfId="1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4:AE67"/>
  <sheetViews>
    <sheetView showGridLines="0" tabSelected="1" topLeftCell="C1" zoomScale="85" zoomScaleNormal="85" zoomScaleSheetLayoutView="85" workbookViewId="0">
      <selection activeCell="C1" sqref="C1"/>
    </sheetView>
  </sheetViews>
  <sheetFormatPr defaultRowHeight="12.75"/>
  <cols>
    <col min="1" max="2" width="9" style="1" hidden="1" customWidth="1"/>
    <col min="3" max="3" width="0.625" style="2" customWidth="1"/>
    <col min="4" max="14" width="2.125" style="2" customWidth="1"/>
    <col min="15" max="15" width="6" style="2" customWidth="1"/>
    <col min="16" max="16" width="22.375" style="2" customWidth="1"/>
    <col min="17" max="17" width="3.375" style="2" bestFit="1" customWidth="1"/>
    <col min="18" max="19" width="2.125" style="2" customWidth="1"/>
    <col min="20" max="24" width="3.875" style="2" customWidth="1"/>
    <col min="25" max="25" width="3.125" style="2" customWidth="1"/>
    <col min="26" max="26" width="24.125" style="2" bestFit="1" customWidth="1"/>
    <col min="27" max="27" width="3.125" style="2" customWidth="1"/>
    <col min="28" max="28" width="0.625" style="2" customWidth="1"/>
    <col min="29" max="29" width="9" style="2" customWidth="1"/>
    <col min="30" max="31" width="9" style="2" hidden="1" customWidth="1"/>
    <col min="32" max="16384" width="9" style="2" customWidth="1"/>
  </cols>
  <sheetData>
    <row r="4" spans="1:31" s="3" customFormat="1" ht="13.5">
      <c r="A4" s="6"/>
      <c r="B4" s="9"/>
      <c r="C4" s="9"/>
      <c r="D4" s="9"/>
      <c r="E4" s="9"/>
      <c r="F4" s="9"/>
      <c r="G4" s="9"/>
      <c r="H4" s="9"/>
      <c r="I4" s="25"/>
      <c r="J4" s="25"/>
      <c r="K4" s="25"/>
      <c r="L4" s="25"/>
      <c r="M4" s="25"/>
      <c r="N4" s="25"/>
      <c r="O4" s="28"/>
      <c r="P4" s="9"/>
      <c r="Q4" s="9"/>
      <c r="R4" s="9"/>
      <c r="S4" s="9"/>
      <c r="T4" s="9"/>
      <c r="U4" s="9"/>
      <c r="V4" s="9"/>
      <c r="W4" s="9"/>
      <c r="X4" s="9"/>
      <c r="Y4" s="9"/>
      <c r="Z4" s="9"/>
      <c r="AA4" s="9"/>
    </row>
    <row r="5" spans="1:31" ht="23.25" customHeight="1">
      <c r="C5" s="10"/>
      <c r="D5" s="11" t="s">
        <v>343</v>
      </c>
      <c r="E5" s="11"/>
      <c r="F5" s="11"/>
      <c r="G5" s="11"/>
      <c r="H5" s="11"/>
      <c r="I5" s="11"/>
      <c r="J5" s="11"/>
      <c r="K5" s="11"/>
      <c r="L5" s="11"/>
      <c r="M5" s="11"/>
      <c r="N5" s="11"/>
      <c r="O5" s="11"/>
      <c r="P5" s="11"/>
      <c r="Q5" s="11"/>
      <c r="R5" s="11"/>
      <c r="S5" s="11"/>
      <c r="T5" s="11"/>
      <c r="U5" s="11"/>
      <c r="V5" s="11"/>
      <c r="W5" s="11"/>
      <c r="X5" s="11"/>
      <c r="Y5" s="11"/>
      <c r="Z5" s="11"/>
      <c r="AA5" s="11"/>
    </row>
    <row r="6" spans="1:31" ht="21" customHeight="1">
      <c r="D6" s="12" t="s">
        <v>377</v>
      </c>
      <c r="E6" s="12"/>
      <c r="F6" s="12"/>
      <c r="G6" s="12"/>
      <c r="H6" s="12"/>
      <c r="I6" s="12"/>
      <c r="J6" s="12"/>
      <c r="K6" s="12"/>
      <c r="L6" s="12"/>
      <c r="M6" s="12"/>
      <c r="N6" s="12"/>
      <c r="O6" s="12"/>
      <c r="P6" s="12"/>
      <c r="Q6" s="12"/>
      <c r="R6" s="12"/>
      <c r="S6" s="12"/>
      <c r="T6" s="12"/>
      <c r="U6" s="12"/>
      <c r="V6" s="12"/>
      <c r="W6" s="12"/>
      <c r="X6" s="12"/>
      <c r="Y6" s="12"/>
      <c r="Z6" s="12"/>
      <c r="AA6" s="12"/>
    </row>
    <row r="7" spans="1:31" s="4" customFormat="1" ht="16.5" customHeight="1">
      <c r="A7" s="7"/>
      <c r="B7" s="7"/>
      <c r="D7" s="13"/>
      <c r="E7" s="4"/>
      <c r="F7" s="4"/>
      <c r="G7" s="4"/>
      <c r="H7" s="4"/>
      <c r="I7" s="4"/>
      <c r="J7" s="4"/>
      <c r="K7" s="4"/>
      <c r="L7" s="4"/>
      <c r="M7" s="4"/>
      <c r="N7" s="4"/>
      <c r="O7" s="4"/>
      <c r="P7" s="4"/>
      <c r="Q7" s="4"/>
      <c r="R7" s="4"/>
      <c r="S7" s="4"/>
      <c r="T7" s="4"/>
      <c r="U7" s="4"/>
      <c r="V7" s="4"/>
      <c r="W7" s="4"/>
      <c r="X7" s="4"/>
      <c r="Y7" s="4"/>
      <c r="Z7" s="4"/>
      <c r="AA7" s="56" t="s">
        <v>373</v>
      </c>
      <c r="AB7" s="4"/>
    </row>
    <row r="8" spans="1:31" s="5" customFormat="1" ht="14.25" customHeight="1">
      <c r="A8" s="8" t="s">
        <v>357</v>
      </c>
      <c r="B8" s="8" t="s">
        <v>2</v>
      </c>
      <c r="D8" s="14" t="s">
        <v>6</v>
      </c>
      <c r="E8" s="19"/>
      <c r="F8" s="19"/>
      <c r="G8" s="19"/>
      <c r="H8" s="19"/>
      <c r="I8" s="19"/>
      <c r="J8" s="19"/>
      <c r="K8" s="26"/>
      <c r="L8" s="26"/>
      <c r="M8" s="26"/>
      <c r="N8" s="26"/>
      <c r="O8" s="26"/>
      <c r="P8" s="30" t="s">
        <v>359</v>
      </c>
      <c r="Q8" s="34"/>
      <c r="R8" s="19" t="s">
        <v>6</v>
      </c>
      <c r="S8" s="19"/>
      <c r="T8" s="19"/>
      <c r="U8" s="19"/>
      <c r="V8" s="19"/>
      <c r="W8" s="19"/>
      <c r="X8" s="19"/>
      <c r="Y8" s="19"/>
      <c r="Z8" s="30" t="s">
        <v>359</v>
      </c>
      <c r="AA8" s="34"/>
    </row>
    <row r="9" spans="1:31" ht="14.65" customHeight="1">
      <c r="D9" s="15" t="s">
        <v>361</v>
      </c>
      <c r="E9" s="20"/>
      <c r="F9" s="21"/>
      <c r="G9" s="20"/>
      <c r="H9" s="20"/>
      <c r="I9" s="20"/>
      <c r="J9" s="20"/>
      <c r="K9" s="20"/>
      <c r="L9" s="20"/>
      <c r="M9" s="20"/>
      <c r="N9" s="20"/>
      <c r="O9" s="20"/>
      <c r="P9" s="31"/>
      <c r="Q9" s="35"/>
      <c r="R9" s="21" t="s">
        <v>214</v>
      </c>
      <c r="S9" s="21"/>
      <c r="T9" s="44"/>
      <c r="U9" s="44"/>
      <c r="V9" s="21"/>
      <c r="W9" s="21"/>
      <c r="X9" s="21"/>
      <c r="Y9" s="20"/>
      <c r="Z9" s="31"/>
      <c r="AA9" s="57"/>
    </row>
    <row r="10" spans="1:31" ht="14.65" customHeight="1">
      <c r="A10" s="1" t="s">
        <v>12</v>
      </c>
      <c r="B10" s="1" t="s">
        <v>123</v>
      </c>
      <c r="D10" s="16"/>
      <c r="E10" s="21" t="s">
        <v>14</v>
      </c>
      <c r="F10" s="21"/>
      <c r="G10" s="21"/>
      <c r="H10" s="21"/>
      <c r="I10" s="21"/>
      <c r="J10" s="21"/>
      <c r="K10" s="20"/>
      <c r="L10" s="20"/>
      <c r="M10" s="20"/>
      <c r="N10" s="20"/>
      <c r="O10" s="20"/>
      <c r="P10" s="32">
        <v>118971545</v>
      </c>
      <c r="Q10" s="36"/>
      <c r="R10" s="21"/>
      <c r="S10" s="21" t="s">
        <v>73</v>
      </c>
      <c r="T10" s="44"/>
      <c r="U10" s="44"/>
      <c r="V10" s="21"/>
      <c r="W10" s="21"/>
      <c r="X10" s="21"/>
      <c r="Y10" s="20"/>
      <c r="Z10" s="32">
        <v>36826447</v>
      </c>
      <c r="AA10" s="58" t="s">
        <v>375</v>
      </c>
      <c r="AD10" s="2">
        <f>IF(AND(AD11="-",AD39="-",AD42="-"),"-",SUM(AD11,AD39,AD42))</f>
        <v>118971545073</v>
      </c>
      <c r="AE10" s="2">
        <f>IF(COUNTIF(AE11:AE15,"-")=COUNTA(AE11:AE15),"-",SUM(AE11:AE15))</f>
        <v>36826447328</v>
      </c>
    </row>
    <row r="11" spans="1:31" ht="14.65" customHeight="1">
      <c r="A11" s="1" t="s">
        <v>17</v>
      </c>
      <c r="B11" s="1" t="s">
        <v>111</v>
      </c>
      <c r="D11" s="16"/>
      <c r="E11" s="21"/>
      <c r="F11" s="21" t="s">
        <v>4</v>
      </c>
      <c r="G11" s="21"/>
      <c r="H11" s="21"/>
      <c r="I11" s="21"/>
      <c r="J11" s="21"/>
      <c r="K11" s="20"/>
      <c r="L11" s="20"/>
      <c r="M11" s="20"/>
      <c r="N11" s="20"/>
      <c r="O11" s="20"/>
      <c r="P11" s="32">
        <v>109125286</v>
      </c>
      <c r="Q11" s="36" t="s">
        <v>375</v>
      </c>
      <c r="R11" s="21"/>
      <c r="S11" s="21"/>
      <c r="T11" s="44" t="s">
        <v>362</v>
      </c>
      <c r="U11" s="44"/>
      <c r="V11" s="21"/>
      <c r="W11" s="21"/>
      <c r="X11" s="21"/>
      <c r="Y11" s="20"/>
      <c r="Z11" s="32">
        <v>31819408</v>
      </c>
      <c r="AA11" s="58"/>
      <c r="AD11" s="2">
        <f>IF(AND(AD12="-",AD28="-",COUNTIF(AD37:AD38,"-")=COUNTA(AD37:AD38)),"-",SUM(AD12,AD28,AD37:AD38))</f>
        <v>109125286361</v>
      </c>
      <c r="AE11" s="2">
        <v>31819407645</v>
      </c>
    </row>
    <row r="12" spans="1:31" ht="14.65" customHeight="1">
      <c r="A12" s="1" t="s">
        <v>10</v>
      </c>
      <c r="B12" s="1" t="s">
        <v>154</v>
      </c>
      <c r="D12" s="16"/>
      <c r="E12" s="21"/>
      <c r="F12" s="21"/>
      <c r="G12" s="21" t="s">
        <v>3</v>
      </c>
      <c r="H12" s="21"/>
      <c r="I12" s="21"/>
      <c r="J12" s="21"/>
      <c r="K12" s="20"/>
      <c r="L12" s="20"/>
      <c r="M12" s="20"/>
      <c r="N12" s="20"/>
      <c r="O12" s="20"/>
      <c r="P12" s="32">
        <v>36428596</v>
      </c>
      <c r="Q12" s="36"/>
      <c r="R12" s="21"/>
      <c r="S12" s="21"/>
      <c r="T12" s="44" t="s">
        <v>156</v>
      </c>
      <c r="U12" s="44"/>
      <c r="V12" s="21"/>
      <c r="W12" s="21"/>
      <c r="X12" s="21"/>
      <c r="Y12" s="20"/>
      <c r="Z12" s="32" t="s">
        <v>24</v>
      </c>
      <c r="AA12" s="58"/>
      <c r="AD12" s="2">
        <f>IF(COUNTIF(AD13:AD27,"-")=COUNTA(AD13:AD27),"-",SUM(AD13:AD27))</f>
        <v>36428595682</v>
      </c>
      <c r="AE12" s="2" t="s">
        <v>24</v>
      </c>
    </row>
    <row r="13" spans="1:31" ht="14.65" customHeight="1">
      <c r="A13" s="1" t="s">
        <v>18</v>
      </c>
      <c r="B13" s="1" t="s">
        <v>158</v>
      </c>
      <c r="D13" s="16"/>
      <c r="E13" s="21"/>
      <c r="F13" s="21"/>
      <c r="G13" s="21"/>
      <c r="H13" s="21" t="s">
        <v>15</v>
      </c>
      <c r="I13" s="21"/>
      <c r="J13" s="21"/>
      <c r="K13" s="20"/>
      <c r="L13" s="20"/>
      <c r="M13" s="20"/>
      <c r="N13" s="20"/>
      <c r="O13" s="20"/>
      <c r="P13" s="32">
        <v>17927222</v>
      </c>
      <c r="Q13" s="36"/>
      <c r="R13" s="21"/>
      <c r="S13" s="21"/>
      <c r="T13" s="44" t="s">
        <v>160</v>
      </c>
      <c r="U13" s="44"/>
      <c r="V13" s="21"/>
      <c r="W13" s="21"/>
      <c r="X13" s="21"/>
      <c r="Y13" s="20"/>
      <c r="Z13" s="32">
        <v>4933881</v>
      </c>
      <c r="AA13" s="58"/>
      <c r="AD13" s="2">
        <v>17927221792</v>
      </c>
      <c r="AE13" s="2">
        <v>4933881000</v>
      </c>
    </row>
    <row r="14" spans="1:31" ht="14.65" customHeight="1">
      <c r="A14" s="1" t="s">
        <v>29</v>
      </c>
      <c r="B14" s="1" t="s">
        <v>162</v>
      </c>
      <c r="D14" s="16"/>
      <c r="E14" s="21"/>
      <c r="F14" s="21"/>
      <c r="G14" s="21"/>
      <c r="H14" s="21" t="s">
        <v>32</v>
      </c>
      <c r="I14" s="21"/>
      <c r="J14" s="21"/>
      <c r="K14" s="20"/>
      <c r="L14" s="20"/>
      <c r="M14" s="20"/>
      <c r="N14" s="20"/>
      <c r="O14" s="20"/>
      <c r="P14" s="32">
        <v>1027278</v>
      </c>
      <c r="Q14" s="36"/>
      <c r="R14" s="21"/>
      <c r="S14" s="21"/>
      <c r="T14" s="44" t="s">
        <v>102</v>
      </c>
      <c r="U14" s="44"/>
      <c r="V14" s="21"/>
      <c r="W14" s="21"/>
      <c r="X14" s="21"/>
      <c r="Y14" s="20"/>
      <c r="Z14" s="32">
        <v>0</v>
      </c>
      <c r="AA14" s="58"/>
      <c r="AD14" s="2">
        <v>1027278190</v>
      </c>
      <c r="AE14" s="2">
        <v>0</v>
      </c>
    </row>
    <row r="15" spans="1:31" ht="14.65" customHeight="1">
      <c r="A15" s="1" t="s">
        <v>36</v>
      </c>
      <c r="B15" s="1" t="s">
        <v>163</v>
      </c>
      <c r="D15" s="16"/>
      <c r="E15" s="21"/>
      <c r="F15" s="21"/>
      <c r="G15" s="21"/>
      <c r="H15" s="21" t="s">
        <v>37</v>
      </c>
      <c r="I15" s="21"/>
      <c r="J15" s="21"/>
      <c r="K15" s="20"/>
      <c r="L15" s="20"/>
      <c r="M15" s="20"/>
      <c r="N15" s="20"/>
      <c r="O15" s="20"/>
      <c r="P15" s="32">
        <v>51966928</v>
      </c>
      <c r="Q15" s="36"/>
      <c r="R15" s="21"/>
      <c r="S15" s="21"/>
      <c r="T15" s="44" t="s">
        <v>70</v>
      </c>
      <c r="U15" s="44"/>
      <c r="V15" s="21"/>
      <c r="W15" s="21"/>
      <c r="X15" s="21"/>
      <c r="Y15" s="20"/>
      <c r="Z15" s="32">
        <v>73159</v>
      </c>
      <c r="AA15" s="58"/>
      <c r="AD15" s="2">
        <v>51966928070</v>
      </c>
      <c r="AE15" s="2">
        <v>73158683</v>
      </c>
    </row>
    <row r="16" spans="1:31" ht="14.65" customHeight="1">
      <c r="A16" s="1" t="s">
        <v>38</v>
      </c>
      <c r="B16" s="1" t="s">
        <v>164</v>
      </c>
      <c r="D16" s="16"/>
      <c r="E16" s="21"/>
      <c r="F16" s="21"/>
      <c r="G16" s="21"/>
      <c r="H16" s="21" t="s">
        <v>43</v>
      </c>
      <c r="I16" s="21"/>
      <c r="J16" s="21"/>
      <c r="K16" s="20"/>
      <c r="L16" s="20"/>
      <c r="M16" s="20"/>
      <c r="N16" s="20"/>
      <c r="O16" s="20"/>
      <c r="P16" s="32">
        <v>-34928960</v>
      </c>
      <c r="Q16" s="36"/>
      <c r="R16" s="21"/>
      <c r="S16" s="21" t="s">
        <v>144</v>
      </c>
      <c r="T16" s="44"/>
      <c r="U16" s="44"/>
      <c r="V16" s="21"/>
      <c r="W16" s="21"/>
      <c r="X16" s="21"/>
      <c r="Y16" s="20"/>
      <c r="Z16" s="32">
        <v>3733156</v>
      </c>
      <c r="AA16" s="58" t="s">
        <v>375</v>
      </c>
      <c r="AD16" s="2">
        <v>-34928959994</v>
      </c>
      <c r="AE16" s="2">
        <f>IF(COUNTIF(AE17:AE24,"-")=COUNTA(AE17:AE24),"-",SUM(AE17:AE24))</f>
        <v>3733156375</v>
      </c>
    </row>
    <row r="17" spans="1:31" ht="14.65" customHeight="1">
      <c r="A17" s="1" t="s">
        <v>5</v>
      </c>
      <c r="B17" s="1" t="s">
        <v>166</v>
      </c>
      <c r="D17" s="16"/>
      <c r="E17" s="21"/>
      <c r="F17" s="21"/>
      <c r="G17" s="21"/>
      <c r="H17" s="21" t="s">
        <v>44</v>
      </c>
      <c r="I17" s="21"/>
      <c r="J17" s="21"/>
      <c r="K17" s="20"/>
      <c r="L17" s="20"/>
      <c r="M17" s="20"/>
      <c r="N17" s="20"/>
      <c r="O17" s="20"/>
      <c r="P17" s="32">
        <v>434087</v>
      </c>
      <c r="Q17" s="36"/>
      <c r="R17" s="21"/>
      <c r="S17" s="21"/>
      <c r="T17" s="44" t="s">
        <v>364</v>
      </c>
      <c r="U17" s="44"/>
      <c r="V17" s="21"/>
      <c r="W17" s="21"/>
      <c r="X17" s="21"/>
      <c r="Y17" s="20"/>
      <c r="Z17" s="32">
        <v>3369705</v>
      </c>
      <c r="AA17" s="58"/>
      <c r="AD17" s="2">
        <v>434087072</v>
      </c>
      <c r="AE17" s="2">
        <v>3369704784</v>
      </c>
    </row>
    <row r="18" spans="1:31" ht="14.65" customHeight="1">
      <c r="A18" s="1" t="s">
        <v>46</v>
      </c>
      <c r="B18" s="1" t="s">
        <v>168</v>
      </c>
      <c r="D18" s="16"/>
      <c r="E18" s="21"/>
      <c r="F18" s="21"/>
      <c r="G18" s="21"/>
      <c r="H18" s="21" t="s">
        <v>47</v>
      </c>
      <c r="I18" s="21"/>
      <c r="J18" s="21"/>
      <c r="K18" s="20"/>
      <c r="L18" s="20"/>
      <c r="M18" s="20"/>
      <c r="N18" s="20"/>
      <c r="O18" s="20"/>
      <c r="P18" s="32">
        <v>-50626</v>
      </c>
      <c r="Q18" s="36"/>
      <c r="R18" s="21"/>
      <c r="S18" s="21"/>
      <c r="T18" s="44" t="s">
        <v>169</v>
      </c>
      <c r="U18" s="44"/>
      <c r="V18" s="21"/>
      <c r="W18" s="21"/>
      <c r="X18" s="21"/>
      <c r="Y18" s="20"/>
      <c r="Z18" s="32" t="s">
        <v>24</v>
      </c>
      <c r="AA18" s="58"/>
      <c r="AD18" s="2">
        <v>-50626048</v>
      </c>
      <c r="AE18" s="2" t="s">
        <v>24</v>
      </c>
    </row>
    <row r="19" spans="1:31" ht="14.65" customHeight="1">
      <c r="A19" s="1" t="s">
        <v>53</v>
      </c>
      <c r="B19" s="1" t="s">
        <v>172</v>
      </c>
      <c r="D19" s="16"/>
      <c r="E19" s="21"/>
      <c r="F19" s="21"/>
      <c r="G19" s="21"/>
      <c r="H19" s="21" t="s">
        <v>54</v>
      </c>
      <c r="I19" s="24"/>
      <c r="J19" s="24"/>
      <c r="K19" s="27"/>
      <c r="L19" s="27"/>
      <c r="M19" s="27"/>
      <c r="N19" s="27"/>
      <c r="O19" s="27"/>
      <c r="P19" s="32" t="s">
        <v>24</v>
      </c>
      <c r="Q19" s="36"/>
      <c r="R19" s="21"/>
      <c r="S19" s="21"/>
      <c r="T19" s="44" t="s">
        <v>173</v>
      </c>
      <c r="U19" s="44"/>
      <c r="V19" s="21"/>
      <c r="W19" s="21"/>
      <c r="X19" s="21"/>
      <c r="Y19" s="20"/>
      <c r="Z19" s="32" t="s">
        <v>24</v>
      </c>
      <c r="AA19" s="58"/>
      <c r="AD19" s="2" t="s">
        <v>24</v>
      </c>
      <c r="AE19" s="2" t="s">
        <v>24</v>
      </c>
    </row>
    <row r="20" spans="1:31" ht="14.65" customHeight="1">
      <c r="A20" s="1" t="s">
        <v>56</v>
      </c>
      <c r="B20" s="1" t="s">
        <v>174</v>
      </c>
      <c r="D20" s="16"/>
      <c r="E20" s="21"/>
      <c r="F20" s="21"/>
      <c r="G20" s="21"/>
      <c r="H20" s="21" t="s">
        <v>57</v>
      </c>
      <c r="I20" s="24"/>
      <c r="J20" s="24"/>
      <c r="K20" s="27"/>
      <c r="L20" s="27"/>
      <c r="M20" s="27"/>
      <c r="N20" s="27"/>
      <c r="O20" s="27"/>
      <c r="P20" s="32" t="s">
        <v>24</v>
      </c>
      <c r="Q20" s="36"/>
      <c r="R20" s="20"/>
      <c r="S20" s="21"/>
      <c r="T20" s="44" t="s">
        <v>175</v>
      </c>
      <c r="U20" s="44"/>
      <c r="V20" s="21"/>
      <c r="W20" s="21"/>
      <c r="X20" s="21"/>
      <c r="Y20" s="20"/>
      <c r="Z20" s="32" t="s">
        <v>24</v>
      </c>
      <c r="AA20" s="58"/>
      <c r="AD20" s="2" t="s">
        <v>24</v>
      </c>
      <c r="AE20" s="2" t="s">
        <v>24</v>
      </c>
    </row>
    <row r="21" spans="1:31" ht="14.65" customHeight="1">
      <c r="A21" s="1" t="s">
        <v>62</v>
      </c>
      <c r="B21" s="1" t="s">
        <v>176</v>
      </c>
      <c r="D21" s="16"/>
      <c r="E21" s="21"/>
      <c r="F21" s="21"/>
      <c r="G21" s="21"/>
      <c r="H21" s="21" t="s">
        <v>42</v>
      </c>
      <c r="I21" s="24"/>
      <c r="J21" s="24"/>
      <c r="K21" s="27"/>
      <c r="L21" s="27"/>
      <c r="M21" s="27"/>
      <c r="N21" s="27"/>
      <c r="O21" s="27"/>
      <c r="P21" s="32" t="s">
        <v>24</v>
      </c>
      <c r="Q21" s="36"/>
      <c r="R21" s="20"/>
      <c r="S21" s="21"/>
      <c r="T21" s="44" t="s">
        <v>178</v>
      </c>
      <c r="U21" s="44"/>
      <c r="V21" s="21"/>
      <c r="W21" s="21"/>
      <c r="X21" s="21"/>
      <c r="Y21" s="20"/>
      <c r="Z21" s="32" t="s">
        <v>24</v>
      </c>
      <c r="AA21" s="58"/>
      <c r="AD21" s="2" t="s">
        <v>24</v>
      </c>
      <c r="AE21" s="2" t="s">
        <v>24</v>
      </c>
    </row>
    <row r="22" spans="1:31" ht="14.65" customHeight="1">
      <c r="A22" s="1" t="s">
        <v>22</v>
      </c>
      <c r="B22" s="1" t="s">
        <v>179</v>
      </c>
      <c r="D22" s="16"/>
      <c r="E22" s="21"/>
      <c r="F22" s="21"/>
      <c r="G22" s="21"/>
      <c r="H22" s="21" t="s">
        <v>8</v>
      </c>
      <c r="I22" s="24"/>
      <c r="J22" s="24"/>
      <c r="K22" s="27"/>
      <c r="L22" s="27"/>
      <c r="M22" s="27"/>
      <c r="N22" s="27"/>
      <c r="O22" s="27"/>
      <c r="P22" s="32" t="s">
        <v>24</v>
      </c>
      <c r="Q22" s="36"/>
      <c r="R22" s="21"/>
      <c r="S22" s="21"/>
      <c r="T22" s="44" t="s">
        <v>16</v>
      </c>
      <c r="U22" s="44"/>
      <c r="V22" s="21"/>
      <c r="W22" s="21"/>
      <c r="X22" s="21"/>
      <c r="Y22" s="20"/>
      <c r="Z22" s="32">
        <v>344677</v>
      </c>
      <c r="AA22" s="58"/>
      <c r="AD22" s="2" t="s">
        <v>24</v>
      </c>
      <c r="AE22" s="2">
        <v>344677000</v>
      </c>
    </row>
    <row r="23" spans="1:31" ht="14.65" customHeight="1">
      <c r="A23" s="1" t="s">
        <v>21</v>
      </c>
      <c r="B23" s="1" t="s">
        <v>180</v>
      </c>
      <c r="D23" s="16"/>
      <c r="E23" s="21"/>
      <c r="F23" s="21"/>
      <c r="G23" s="21"/>
      <c r="H23" s="21" t="s">
        <v>1</v>
      </c>
      <c r="I23" s="24"/>
      <c r="J23" s="24"/>
      <c r="K23" s="27"/>
      <c r="L23" s="27"/>
      <c r="M23" s="27"/>
      <c r="N23" s="27"/>
      <c r="O23" s="27"/>
      <c r="P23" s="32" t="s">
        <v>24</v>
      </c>
      <c r="Q23" s="36"/>
      <c r="R23" s="21"/>
      <c r="S23" s="21"/>
      <c r="T23" s="44" t="s">
        <v>52</v>
      </c>
      <c r="U23" s="44"/>
      <c r="V23" s="21"/>
      <c r="W23" s="21"/>
      <c r="X23" s="21"/>
      <c r="Y23" s="20"/>
      <c r="Z23" s="32">
        <v>18775</v>
      </c>
      <c r="AA23" s="58"/>
      <c r="AD23" s="2" t="s">
        <v>24</v>
      </c>
      <c r="AE23" s="2">
        <v>18774591</v>
      </c>
    </row>
    <row r="24" spans="1:31" ht="14.65" customHeight="1">
      <c r="A24" s="1" t="s">
        <v>64</v>
      </c>
      <c r="B24" s="1" t="s">
        <v>181</v>
      </c>
      <c r="D24" s="16"/>
      <c r="E24" s="21"/>
      <c r="F24" s="21"/>
      <c r="G24" s="21"/>
      <c r="H24" s="21" t="s">
        <v>68</v>
      </c>
      <c r="I24" s="24"/>
      <c r="J24" s="24"/>
      <c r="K24" s="27"/>
      <c r="L24" s="27"/>
      <c r="M24" s="27"/>
      <c r="N24" s="27"/>
      <c r="O24" s="27"/>
      <c r="P24" s="32" t="s">
        <v>24</v>
      </c>
      <c r="Q24" s="36"/>
      <c r="R24" s="21"/>
      <c r="S24" s="21"/>
      <c r="T24" s="44" t="s">
        <v>70</v>
      </c>
      <c r="U24" s="44"/>
      <c r="V24" s="21"/>
      <c r="W24" s="21"/>
      <c r="X24" s="21"/>
      <c r="Y24" s="20"/>
      <c r="Z24" s="32" t="s">
        <v>24</v>
      </c>
      <c r="AA24" s="58"/>
      <c r="AD24" s="2" t="s">
        <v>24</v>
      </c>
      <c r="AE24" s="2" t="s">
        <v>24</v>
      </c>
    </row>
    <row r="25" spans="1:31" ht="14.65" customHeight="1">
      <c r="A25" s="1" t="s">
        <v>69</v>
      </c>
      <c r="B25" s="1" t="s">
        <v>151</v>
      </c>
      <c r="D25" s="16"/>
      <c r="E25" s="21"/>
      <c r="F25" s="21"/>
      <c r="G25" s="21"/>
      <c r="H25" s="21" t="s">
        <v>70</v>
      </c>
      <c r="I25" s="21"/>
      <c r="J25" s="21"/>
      <c r="K25" s="20"/>
      <c r="L25" s="20"/>
      <c r="M25" s="20"/>
      <c r="N25" s="20"/>
      <c r="O25" s="20"/>
      <c r="P25" s="32" t="s">
        <v>24</v>
      </c>
      <c r="Q25" s="36"/>
      <c r="R25" s="38" t="s">
        <v>152</v>
      </c>
      <c r="S25" s="41"/>
      <c r="T25" s="45"/>
      <c r="U25" s="45"/>
      <c r="V25" s="41"/>
      <c r="W25" s="41"/>
      <c r="X25" s="41"/>
      <c r="Y25" s="41"/>
      <c r="Z25" s="53">
        <v>40559604</v>
      </c>
      <c r="AA25" s="59" t="s">
        <v>375</v>
      </c>
      <c r="AD25" s="2" t="s">
        <v>24</v>
      </c>
      <c r="AE25" s="2">
        <f>IF(AND(AE10="-",AE16="-"),"-",SUM(AE10,AE16))</f>
        <v>40559603703</v>
      </c>
    </row>
    <row r="26" spans="1:31" ht="14.65" customHeight="1">
      <c r="A26" s="1" t="s">
        <v>40</v>
      </c>
      <c r="D26" s="16"/>
      <c r="E26" s="21"/>
      <c r="F26" s="21"/>
      <c r="G26" s="21"/>
      <c r="H26" s="21" t="s">
        <v>71</v>
      </c>
      <c r="I26" s="21"/>
      <c r="J26" s="21"/>
      <c r="K26" s="20"/>
      <c r="L26" s="20"/>
      <c r="M26" s="20"/>
      <c r="N26" s="20"/>
      <c r="O26" s="20"/>
      <c r="P26" s="32" t="s">
        <v>24</v>
      </c>
      <c r="Q26" s="36"/>
      <c r="R26" s="21" t="s">
        <v>365</v>
      </c>
      <c r="S26" s="42"/>
      <c r="T26" s="46"/>
      <c r="U26" s="46"/>
      <c r="V26" s="42"/>
      <c r="W26" s="42"/>
      <c r="X26" s="42"/>
      <c r="Y26" s="42"/>
      <c r="Z26" s="54"/>
      <c r="AA26" s="60"/>
      <c r="AD26" s="2" t="s">
        <v>24</v>
      </c>
    </row>
    <row r="27" spans="1:31" ht="14.65" customHeight="1">
      <c r="A27" s="1" t="s">
        <v>76</v>
      </c>
      <c r="B27" s="1" t="s">
        <v>50</v>
      </c>
      <c r="D27" s="16"/>
      <c r="E27" s="21"/>
      <c r="F27" s="21"/>
      <c r="G27" s="21"/>
      <c r="H27" s="21" t="s">
        <v>74</v>
      </c>
      <c r="I27" s="21"/>
      <c r="J27" s="21"/>
      <c r="K27" s="20"/>
      <c r="L27" s="20"/>
      <c r="M27" s="20"/>
      <c r="N27" s="20"/>
      <c r="O27" s="20"/>
      <c r="P27" s="32">
        <v>52667</v>
      </c>
      <c r="Q27" s="36"/>
      <c r="R27" s="21"/>
      <c r="S27" s="21" t="s">
        <v>183</v>
      </c>
      <c r="T27" s="44"/>
      <c r="U27" s="44"/>
      <c r="V27" s="21"/>
      <c r="W27" s="21"/>
      <c r="X27" s="21"/>
      <c r="Y27" s="20"/>
      <c r="Z27" s="32">
        <v>121699346</v>
      </c>
      <c r="AA27" s="58"/>
      <c r="AD27" s="2">
        <v>52666600</v>
      </c>
      <c r="AE27" s="2">
        <v>121699346073</v>
      </c>
    </row>
    <row r="28" spans="1:31" ht="14.65" customHeight="1">
      <c r="A28" s="1" t="s">
        <v>41</v>
      </c>
      <c r="B28" s="1" t="s">
        <v>184</v>
      </c>
      <c r="D28" s="16"/>
      <c r="E28" s="21"/>
      <c r="F28" s="21"/>
      <c r="G28" s="21" t="s">
        <v>79</v>
      </c>
      <c r="H28" s="21"/>
      <c r="I28" s="21"/>
      <c r="J28" s="21"/>
      <c r="K28" s="20"/>
      <c r="L28" s="20"/>
      <c r="M28" s="20"/>
      <c r="N28" s="20"/>
      <c r="O28" s="20"/>
      <c r="P28" s="32">
        <v>72442045</v>
      </c>
      <c r="Q28" s="36"/>
      <c r="R28" s="21"/>
      <c r="S28" s="20" t="s">
        <v>34</v>
      </c>
      <c r="T28" s="44"/>
      <c r="U28" s="44"/>
      <c r="V28" s="21"/>
      <c r="W28" s="21"/>
      <c r="X28" s="21"/>
      <c r="Y28" s="20"/>
      <c r="Z28" s="32">
        <v>-39652599</v>
      </c>
      <c r="AA28" s="58"/>
      <c r="AD28" s="2">
        <f>IF(COUNTIF(AD29:AD36,"-")=COUNTA(AD29:AD36),"-",SUM(AD29:AD36))</f>
        <v>72442045309</v>
      </c>
      <c r="AE28" s="2">
        <v>-39652599097</v>
      </c>
    </row>
    <row r="29" spans="1:31" ht="14.65" customHeight="1">
      <c r="A29" s="1" t="s">
        <v>35</v>
      </c>
      <c r="D29" s="16"/>
      <c r="E29" s="21"/>
      <c r="F29" s="21"/>
      <c r="G29" s="21"/>
      <c r="H29" s="21" t="s">
        <v>15</v>
      </c>
      <c r="I29" s="21"/>
      <c r="J29" s="21"/>
      <c r="K29" s="20"/>
      <c r="L29" s="20"/>
      <c r="M29" s="20"/>
      <c r="N29" s="20"/>
      <c r="O29" s="20"/>
      <c r="P29" s="32">
        <v>12443418</v>
      </c>
      <c r="Q29" s="36"/>
      <c r="R29" s="16"/>
      <c r="S29" s="21"/>
      <c r="T29" s="44"/>
      <c r="U29" s="44"/>
      <c r="V29" s="21"/>
      <c r="W29" s="21"/>
      <c r="X29" s="21"/>
      <c r="Y29" s="20"/>
      <c r="Z29" s="32"/>
      <c r="AA29" s="61"/>
      <c r="AD29" s="2">
        <v>12443417740</v>
      </c>
    </row>
    <row r="30" spans="1:31" ht="14.65" customHeight="1">
      <c r="A30" s="1" t="s">
        <v>30</v>
      </c>
      <c r="D30" s="16"/>
      <c r="E30" s="21"/>
      <c r="F30" s="21"/>
      <c r="G30" s="21"/>
      <c r="H30" s="21" t="s">
        <v>37</v>
      </c>
      <c r="I30" s="21"/>
      <c r="J30" s="21"/>
      <c r="K30" s="20"/>
      <c r="L30" s="20"/>
      <c r="M30" s="20"/>
      <c r="N30" s="20"/>
      <c r="O30" s="20"/>
      <c r="P30" s="32">
        <v>173445</v>
      </c>
      <c r="Q30" s="36"/>
      <c r="R30" s="39"/>
      <c r="S30" s="42"/>
      <c r="T30" s="46"/>
      <c r="U30" s="46"/>
      <c r="V30" s="42"/>
      <c r="W30" s="42"/>
      <c r="X30" s="42"/>
      <c r="Y30" s="42"/>
      <c r="Z30" s="32"/>
      <c r="AA30" s="58"/>
      <c r="AD30" s="2">
        <v>173444800</v>
      </c>
    </row>
    <row r="31" spans="1:31" ht="14.65" customHeight="1">
      <c r="A31" s="1" t="s">
        <v>84</v>
      </c>
      <c r="D31" s="16"/>
      <c r="E31" s="21"/>
      <c r="F31" s="21"/>
      <c r="G31" s="21"/>
      <c r="H31" s="21" t="s">
        <v>43</v>
      </c>
      <c r="I31" s="21"/>
      <c r="J31" s="21"/>
      <c r="K31" s="20"/>
      <c r="L31" s="20"/>
      <c r="M31" s="20"/>
      <c r="N31" s="20"/>
      <c r="O31" s="20"/>
      <c r="P31" s="32">
        <v>-14450</v>
      </c>
      <c r="Q31" s="36"/>
      <c r="R31" s="21"/>
      <c r="S31" s="42"/>
      <c r="T31" s="46"/>
      <c r="U31" s="46"/>
      <c r="V31" s="42"/>
      <c r="W31" s="42"/>
      <c r="X31" s="42"/>
      <c r="Y31" s="42"/>
      <c r="Z31" s="54"/>
      <c r="AA31" s="62"/>
      <c r="AD31" s="2">
        <v>-14450038</v>
      </c>
    </row>
    <row r="32" spans="1:31" ht="14.65" customHeight="1">
      <c r="A32" s="1" t="s">
        <v>28</v>
      </c>
      <c r="D32" s="16"/>
      <c r="E32" s="21"/>
      <c r="F32" s="21"/>
      <c r="G32" s="21"/>
      <c r="H32" s="21" t="s">
        <v>44</v>
      </c>
      <c r="I32" s="21"/>
      <c r="J32" s="21"/>
      <c r="K32" s="20"/>
      <c r="L32" s="20"/>
      <c r="M32" s="20"/>
      <c r="N32" s="20"/>
      <c r="O32" s="20"/>
      <c r="P32" s="32">
        <v>105719425</v>
      </c>
      <c r="Q32" s="36"/>
      <c r="R32" s="21"/>
      <c r="S32" s="21"/>
      <c r="T32" s="44"/>
      <c r="U32" s="44"/>
      <c r="V32" s="21"/>
      <c r="W32" s="21"/>
      <c r="X32" s="21"/>
      <c r="Y32" s="20"/>
      <c r="Z32" s="32"/>
      <c r="AA32" s="61"/>
      <c r="AD32" s="2">
        <v>105719425462</v>
      </c>
    </row>
    <row r="33" spans="1:30" ht="14.65" customHeight="1">
      <c r="A33" s="1" t="s">
        <v>85</v>
      </c>
      <c r="D33" s="16"/>
      <c r="E33" s="21"/>
      <c r="F33" s="21"/>
      <c r="G33" s="21"/>
      <c r="H33" s="21" t="s">
        <v>47</v>
      </c>
      <c r="I33" s="21"/>
      <c r="J33" s="21"/>
      <c r="K33" s="20"/>
      <c r="L33" s="20"/>
      <c r="M33" s="20"/>
      <c r="N33" s="20"/>
      <c r="O33" s="20"/>
      <c r="P33" s="32">
        <v>-45960235</v>
      </c>
      <c r="Q33" s="36"/>
      <c r="R33" s="15"/>
      <c r="S33" s="20"/>
      <c r="T33" s="44"/>
      <c r="U33" s="44"/>
      <c r="V33" s="20"/>
      <c r="W33" s="20"/>
      <c r="X33" s="20"/>
      <c r="Y33" s="50"/>
      <c r="Z33" s="32"/>
      <c r="AA33" s="61"/>
      <c r="AD33" s="2">
        <v>-45960235039</v>
      </c>
    </row>
    <row r="34" spans="1:30" ht="14.65" customHeight="1">
      <c r="A34" s="1" t="s">
        <v>33</v>
      </c>
      <c r="D34" s="16"/>
      <c r="E34" s="21"/>
      <c r="F34" s="21"/>
      <c r="G34" s="21"/>
      <c r="H34" s="21" t="s">
        <v>70</v>
      </c>
      <c r="I34" s="21"/>
      <c r="J34" s="21"/>
      <c r="K34" s="20"/>
      <c r="L34" s="20"/>
      <c r="M34" s="20"/>
      <c r="N34" s="20"/>
      <c r="O34" s="20"/>
      <c r="P34" s="32">
        <v>21420</v>
      </c>
      <c r="Q34" s="36"/>
      <c r="R34" s="20"/>
      <c r="S34" s="20"/>
      <c r="T34" s="44"/>
      <c r="U34" s="44"/>
      <c r="V34" s="20"/>
      <c r="W34" s="20"/>
      <c r="X34" s="20"/>
      <c r="Y34" s="20"/>
      <c r="Z34" s="32"/>
      <c r="AA34" s="61"/>
      <c r="AD34" s="2">
        <v>21419890</v>
      </c>
    </row>
    <row r="35" spans="1:30" ht="14.65" customHeight="1">
      <c r="A35" s="1" t="s">
        <v>87</v>
      </c>
      <c r="D35" s="16"/>
      <c r="E35" s="21"/>
      <c r="F35" s="21"/>
      <c r="G35" s="21"/>
      <c r="H35" s="21" t="s">
        <v>71</v>
      </c>
      <c r="I35" s="21"/>
      <c r="J35" s="21"/>
      <c r="K35" s="20"/>
      <c r="L35" s="20"/>
      <c r="M35" s="20"/>
      <c r="N35" s="20"/>
      <c r="O35" s="20"/>
      <c r="P35" s="32">
        <v>-2448</v>
      </c>
      <c r="Q35" s="36"/>
      <c r="R35" s="13"/>
      <c r="S35" s="13"/>
      <c r="T35" s="47"/>
      <c r="U35" s="47"/>
      <c r="V35" s="13"/>
      <c r="W35" s="13"/>
      <c r="X35" s="13"/>
      <c r="Y35" s="13"/>
      <c r="Z35" s="31"/>
      <c r="AA35" s="63"/>
      <c r="AD35" s="2">
        <v>-2447688</v>
      </c>
    </row>
    <row r="36" spans="1:30" ht="14.65" customHeight="1">
      <c r="A36" s="1" t="s">
        <v>51</v>
      </c>
      <c r="D36" s="16"/>
      <c r="E36" s="21"/>
      <c r="F36" s="21"/>
      <c r="G36" s="21"/>
      <c r="H36" s="21" t="s">
        <v>74</v>
      </c>
      <c r="I36" s="21"/>
      <c r="J36" s="21"/>
      <c r="K36" s="20"/>
      <c r="L36" s="20"/>
      <c r="M36" s="20"/>
      <c r="N36" s="20"/>
      <c r="O36" s="20"/>
      <c r="P36" s="32">
        <v>61470</v>
      </c>
      <c r="Q36" s="36"/>
      <c r="R36" s="13"/>
      <c r="S36" s="13"/>
      <c r="T36" s="47"/>
      <c r="U36" s="47"/>
      <c r="V36" s="13"/>
      <c r="W36" s="13"/>
      <c r="X36" s="13"/>
      <c r="Y36" s="13"/>
      <c r="Z36" s="31"/>
      <c r="AA36" s="63"/>
      <c r="AD36" s="2">
        <v>61470182</v>
      </c>
    </row>
    <row r="37" spans="1:30" ht="14.65" customHeight="1">
      <c r="A37" s="1" t="s">
        <v>88</v>
      </c>
      <c r="D37" s="16"/>
      <c r="E37" s="21"/>
      <c r="F37" s="21"/>
      <c r="G37" s="21" t="s">
        <v>90</v>
      </c>
      <c r="H37" s="24"/>
      <c r="I37" s="24"/>
      <c r="J37" s="24"/>
      <c r="K37" s="27"/>
      <c r="L37" s="27"/>
      <c r="M37" s="27"/>
      <c r="N37" s="27"/>
      <c r="O37" s="27"/>
      <c r="P37" s="32">
        <v>1919259</v>
      </c>
      <c r="Q37" s="36"/>
      <c r="R37" s="13"/>
      <c r="S37" s="13"/>
      <c r="T37" s="47"/>
      <c r="U37" s="47"/>
      <c r="V37" s="13"/>
      <c r="W37" s="13"/>
      <c r="X37" s="13"/>
      <c r="Y37" s="13"/>
      <c r="Z37" s="31"/>
      <c r="AA37" s="63"/>
      <c r="AD37" s="2">
        <v>1919258750</v>
      </c>
    </row>
    <row r="38" spans="1:30" ht="14.65" customHeight="1">
      <c r="A38" s="1" t="s">
        <v>89</v>
      </c>
      <c r="D38" s="16"/>
      <c r="E38" s="21"/>
      <c r="F38" s="21"/>
      <c r="G38" s="21" t="s">
        <v>91</v>
      </c>
      <c r="H38" s="24"/>
      <c r="I38" s="24"/>
      <c r="J38" s="24"/>
      <c r="K38" s="27"/>
      <c r="L38" s="27"/>
      <c r="M38" s="27"/>
      <c r="N38" s="27"/>
      <c r="O38" s="27"/>
      <c r="P38" s="32">
        <v>-1664613</v>
      </c>
      <c r="Q38" s="36"/>
      <c r="R38" s="13"/>
      <c r="S38" s="13"/>
      <c r="T38" s="47"/>
      <c r="U38" s="47"/>
      <c r="V38" s="13"/>
      <c r="W38" s="13"/>
      <c r="X38" s="13"/>
      <c r="Y38" s="13"/>
      <c r="Z38" s="31"/>
      <c r="AA38" s="63"/>
      <c r="AD38" s="2">
        <v>-1664613380</v>
      </c>
    </row>
    <row r="39" spans="1:30" ht="14.65" customHeight="1">
      <c r="A39" s="1" t="s">
        <v>78</v>
      </c>
      <c r="D39" s="16"/>
      <c r="E39" s="21"/>
      <c r="F39" s="21" t="s">
        <v>66</v>
      </c>
      <c r="G39" s="21"/>
      <c r="H39" s="24"/>
      <c r="I39" s="24"/>
      <c r="J39" s="24"/>
      <c r="K39" s="27"/>
      <c r="L39" s="27"/>
      <c r="M39" s="27"/>
      <c r="N39" s="27"/>
      <c r="O39" s="27"/>
      <c r="P39" s="32">
        <v>0</v>
      </c>
      <c r="Q39" s="36"/>
      <c r="R39" s="13"/>
      <c r="S39" s="13"/>
      <c r="T39" s="47"/>
      <c r="U39" s="47"/>
      <c r="V39" s="13"/>
      <c r="W39" s="13"/>
      <c r="X39" s="13"/>
      <c r="Y39" s="13"/>
      <c r="Z39" s="31"/>
      <c r="AA39" s="63"/>
      <c r="AD39" s="2">
        <f>IF(COUNTIF(AD40:AD41,"-")=COUNTA(AD40:AD41),"-",SUM(AD40:AD41))</f>
        <v>0</v>
      </c>
    </row>
    <row r="40" spans="1:30" ht="14.65" customHeight="1">
      <c r="A40" s="1" t="s">
        <v>7</v>
      </c>
      <c r="D40" s="16"/>
      <c r="E40" s="21"/>
      <c r="F40" s="21"/>
      <c r="G40" s="21" t="s">
        <v>26</v>
      </c>
      <c r="H40" s="21"/>
      <c r="I40" s="21"/>
      <c r="J40" s="21"/>
      <c r="K40" s="20"/>
      <c r="L40" s="20"/>
      <c r="M40" s="20"/>
      <c r="N40" s="20"/>
      <c r="O40" s="20"/>
      <c r="P40" s="32">
        <v>0</v>
      </c>
      <c r="Q40" s="36"/>
      <c r="R40" s="13"/>
      <c r="S40" s="13"/>
      <c r="T40" s="47"/>
      <c r="U40" s="47"/>
      <c r="V40" s="13"/>
      <c r="W40" s="13"/>
      <c r="X40" s="13"/>
      <c r="Y40" s="13"/>
      <c r="Z40" s="31"/>
      <c r="AA40" s="63"/>
      <c r="AD40" s="2">
        <v>0</v>
      </c>
    </row>
    <row r="41" spans="1:30" ht="14.65" customHeight="1">
      <c r="A41" s="1" t="s">
        <v>92</v>
      </c>
      <c r="D41" s="16"/>
      <c r="E41" s="21"/>
      <c r="F41" s="21"/>
      <c r="G41" s="21" t="s">
        <v>70</v>
      </c>
      <c r="H41" s="21"/>
      <c r="I41" s="21"/>
      <c r="J41" s="21"/>
      <c r="K41" s="20"/>
      <c r="L41" s="20"/>
      <c r="M41" s="20"/>
      <c r="N41" s="20"/>
      <c r="O41" s="20"/>
      <c r="P41" s="32" t="s">
        <v>24</v>
      </c>
      <c r="Q41" s="36"/>
      <c r="R41" s="13"/>
      <c r="S41" s="13"/>
      <c r="T41" s="47"/>
      <c r="U41" s="47"/>
      <c r="V41" s="13"/>
      <c r="W41" s="13"/>
      <c r="X41" s="13"/>
      <c r="Y41" s="13"/>
      <c r="Z41" s="31"/>
      <c r="AA41" s="63"/>
      <c r="AD41" s="2" t="s">
        <v>24</v>
      </c>
    </row>
    <row r="42" spans="1:30" ht="14.65" customHeight="1">
      <c r="A42" s="1" t="s">
        <v>93</v>
      </c>
      <c r="D42" s="16"/>
      <c r="E42" s="21"/>
      <c r="F42" s="21" t="s">
        <v>96</v>
      </c>
      <c r="G42" s="21"/>
      <c r="H42" s="21"/>
      <c r="I42" s="21"/>
      <c r="J42" s="21"/>
      <c r="K42" s="21"/>
      <c r="L42" s="20"/>
      <c r="M42" s="20"/>
      <c r="N42" s="20"/>
      <c r="O42" s="20"/>
      <c r="P42" s="32">
        <v>9846259</v>
      </c>
      <c r="Q42" s="36" t="s">
        <v>375</v>
      </c>
      <c r="R42" s="13"/>
      <c r="S42" s="13"/>
      <c r="T42" s="47"/>
      <c r="U42" s="47"/>
      <c r="V42" s="13"/>
      <c r="W42" s="13"/>
      <c r="X42" s="13"/>
      <c r="Y42" s="13"/>
      <c r="Z42" s="31"/>
      <c r="AA42" s="63"/>
      <c r="AD42" s="2">
        <f>IF(COUNTIF(AD43:AD54,"-")=COUNTA(AD43:AD54),"-",SUM(AD43,AD47:AD50,AD53:AD54))</f>
        <v>9846258712</v>
      </c>
    </row>
    <row r="43" spans="1:30" ht="14.65" customHeight="1">
      <c r="A43" s="1" t="s">
        <v>81</v>
      </c>
      <c r="D43" s="16"/>
      <c r="E43" s="21"/>
      <c r="F43" s="21"/>
      <c r="G43" s="21" t="s">
        <v>65</v>
      </c>
      <c r="H43" s="21"/>
      <c r="I43" s="21"/>
      <c r="J43" s="21"/>
      <c r="K43" s="21"/>
      <c r="L43" s="20"/>
      <c r="M43" s="20"/>
      <c r="N43" s="20"/>
      <c r="O43" s="20"/>
      <c r="P43" s="32">
        <v>1887644</v>
      </c>
      <c r="Q43" s="36" t="s">
        <v>375</v>
      </c>
      <c r="R43" s="13"/>
      <c r="S43" s="13"/>
      <c r="T43" s="47"/>
      <c r="U43" s="47"/>
      <c r="V43" s="13"/>
      <c r="W43" s="13"/>
      <c r="X43" s="13"/>
      <c r="Y43" s="13"/>
      <c r="Z43" s="31"/>
      <c r="AA43" s="63"/>
      <c r="AD43" s="2">
        <f>IF(COUNTIF(AD44:AD46,"-")=COUNTA(AD44:AD46),"-",SUM(AD44:AD46))</f>
        <v>1887643587</v>
      </c>
    </row>
    <row r="44" spans="1:30" ht="14.65" customHeight="1">
      <c r="A44" s="1" t="s">
        <v>98</v>
      </c>
      <c r="D44" s="16"/>
      <c r="E44" s="21"/>
      <c r="F44" s="21"/>
      <c r="G44" s="21"/>
      <c r="H44" s="21" t="s">
        <v>100</v>
      </c>
      <c r="I44" s="21"/>
      <c r="J44" s="21"/>
      <c r="K44" s="21"/>
      <c r="L44" s="20"/>
      <c r="M44" s="20"/>
      <c r="N44" s="20"/>
      <c r="O44" s="20"/>
      <c r="P44" s="32">
        <v>366659</v>
      </c>
      <c r="Q44" s="36"/>
      <c r="R44" s="13"/>
      <c r="S44" s="13"/>
      <c r="T44" s="47"/>
      <c r="U44" s="47"/>
      <c r="V44" s="13"/>
      <c r="W44" s="13"/>
      <c r="X44" s="13"/>
      <c r="Y44" s="13"/>
      <c r="Z44" s="31"/>
      <c r="AA44" s="63"/>
      <c r="AD44" s="2">
        <v>366659285</v>
      </c>
    </row>
    <row r="45" spans="1:30" ht="14.65" customHeight="1">
      <c r="A45" s="1" t="s">
        <v>101</v>
      </c>
      <c r="D45" s="16"/>
      <c r="E45" s="21"/>
      <c r="F45" s="21"/>
      <c r="G45" s="21"/>
      <c r="H45" s="21" t="s">
        <v>103</v>
      </c>
      <c r="I45" s="21"/>
      <c r="J45" s="21"/>
      <c r="K45" s="21"/>
      <c r="L45" s="20"/>
      <c r="M45" s="20"/>
      <c r="N45" s="20"/>
      <c r="O45" s="20"/>
      <c r="P45" s="32">
        <v>1520984</v>
      </c>
      <c r="Q45" s="36"/>
      <c r="R45" s="13"/>
      <c r="S45" s="13"/>
      <c r="T45" s="47"/>
      <c r="U45" s="47"/>
      <c r="V45" s="13"/>
      <c r="W45" s="13"/>
      <c r="X45" s="13"/>
      <c r="Y45" s="13"/>
      <c r="Z45" s="31"/>
      <c r="AA45" s="63"/>
      <c r="AD45" s="2">
        <v>1520984302</v>
      </c>
    </row>
    <row r="46" spans="1:30" ht="14.65" customHeight="1">
      <c r="A46" s="1" t="s">
        <v>104</v>
      </c>
      <c r="D46" s="16"/>
      <c r="E46" s="21"/>
      <c r="F46" s="21"/>
      <c r="G46" s="21"/>
      <c r="H46" s="21" t="s">
        <v>70</v>
      </c>
      <c r="I46" s="21"/>
      <c r="J46" s="21"/>
      <c r="K46" s="21"/>
      <c r="L46" s="20"/>
      <c r="M46" s="20"/>
      <c r="N46" s="20"/>
      <c r="O46" s="20"/>
      <c r="P46" s="32" t="s">
        <v>24</v>
      </c>
      <c r="Q46" s="36"/>
      <c r="R46" s="13"/>
      <c r="S46" s="13"/>
      <c r="T46" s="47"/>
      <c r="U46" s="47"/>
      <c r="V46" s="13"/>
      <c r="W46" s="13"/>
      <c r="X46" s="13"/>
      <c r="Y46" s="13"/>
      <c r="Z46" s="31"/>
      <c r="AA46" s="63"/>
      <c r="AD46" s="2" t="s">
        <v>24</v>
      </c>
    </row>
    <row r="47" spans="1:30" ht="14.65" customHeight="1">
      <c r="A47" s="1" t="s">
        <v>106</v>
      </c>
      <c r="D47" s="16"/>
      <c r="E47" s="21"/>
      <c r="F47" s="21"/>
      <c r="G47" s="21" t="s">
        <v>109</v>
      </c>
      <c r="H47" s="21"/>
      <c r="I47" s="21"/>
      <c r="J47" s="21"/>
      <c r="K47" s="21"/>
      <c r="L47" s="20"/>
      <c r="M47" s="20"/>
      <c r="N47" s="20"/>
      <c r="O47" s="20"/>
      <c r="P47" s="32">
        <v>-46000</v>
      </c>
      <c r="Q47" s="36"/>
      <c r="R47" s="13"/>
      <c r="S47" s="13"/>
      <c r="T47" s="47"/>
      <c r="U47" s="47"/>
      <c r="V47" s="13"/>
      <c r="W47" s="13"/>
      <c r="X47" s="13"/>
      <c r="Y47" s="13"/>
      <c r="Z47" s="31"/>
      <c r="AA47" s="63"/>
      <c r="AD47" s="2">
        <v>-46000000</v>
      </c>
    </row>
    <row r="48" spans="1:30" ht="14.65" customHeight="1">
      <c r="A48" s="1" t="s">
        <v>110</v>
      </c>
      <c r="D48" s="16"/>
      <c r="E48" s="21"/>
      <c r="F48" s="21"/>
      <c r="G48" s="21" t="s">
        <v>95</v>
      </c>
      <c r="H48" s="21"/>
      <c r="I48" s="21"/>
      <c r="J48" s="21"/>
      <c r="K48" s="20"/>
      <c r="L48" s="20"/>
      <c r="M48" s="20"/>
      <c r="N48" s="20"/>
      <c r="O48" s="20"/>
      <c r="P48" s="32">
        <v>236021</v>
      </c>
      <c r="Q48" s="36"/>
      <c r="R48" s="13"/>
      <c r="S48" s="13"/>
      <c r="T48" s="47"/>
      <c r="U48" s="47"/>
      <c r="V48" s="13"/>
      <c r="W48" s="13"/>
      <c r="X48" s="13"/>
      <c r="Y48" s="13"/>
      <c r="Z48" s="31"/>
      <c r="AA48" s="63"/>
      <c r="AD48" s="2">
        <v>236021035</v>
      </c>
    </row>
    <row r="49" spans="1:31" ht="14.65" customHeight="1">
      <c r="A49" s="1" t="s">
        <v>112</v>
      </c>
      <c r="D49" s="16"/>
      <c r="E49" s="21"/>
      <c r="F49" s="21"/>
      <c r="G49" s="21" t="s">
        <v>113</v>
      </c>
      <c r="H49" s="21"/>
      <c r="I49" s="21"/>
      <c r="J49" s="21"/>
      <c r="K49" s="20"/>
      <c r="L49" s="20"/>
      <c r="M49" s="20"/>
      <c r="N49" s="20"/>
      <c r="O49" s="20"/>
      <c r="P49" s="32">
        <v>833847</v>
      </c>
      <c r="Q49" s="36"/>
      <c r="R49" s="13"/>
      <c r="S49" s="13"/>
      <c r="T49" s="47"/>
      <c r="U49" s="47"/>
      <c r="V49" s="13"/>
      <c r="W49" s="13"/>
      <c r="X49" s="13"/>
      <c r="Y49" s="13"/>
      <c r="Z49" s="31"/>
      <c r="AA49" s="63"/>
      <c r="AD49" s="2">
        <v>833847200</v>
      </c>
    </row>
    <row r="50" spans="1:31" ht="14.65" customHeight="1">
      <c r="A50" s="1" t="s">
        <v>114</v>
      </c>
      <c r="D50" s="16"/>
      <c r="E50" s="21"/>
      <c r="F50" s="21"/>
      <c r="G50" s="21" t="s">
        <v>116</v>
      </c>
      <c r="H50" s="21"/>
      <c r="I50" s="21"/>
      <c r="J50" s="21"/>
      <c r="K50" s="20"/>
      <c r="L50" s="20"/>
      <c r="M50" s="20"/>
      <c r="N50" s="20"/>
      <c r="O50" s="20"/>
      <c r="P50" s="32">
        <v>6950678</v>
      </c>
      <c r="Q50" s="36"/>
      <c r="R50" s="13"/>
      <c r="S50" s="13"/>
      <c r="T50" s="47"/>
      <c r="U50" s="47"/>
      <c r="V50" s="13"/>
      <c r="W50" s="13"/>
      <c r="X50" s="13"/>
      <c r="Y50" s="13"/>
      <c r="Z50" s="31"/>
      <c r="AA50" s="63"/>
      <c r="AD50" s="2">
        <f>IF(COUNTIF(AD51:AD52,"-")=COUNTA(AD51:AD52),"-",SUM(AD51:AD52))</f>
        <v>6950678000</v>
      </c>
    </row>
    <row r="51" spans="1:31" ht="14.65" customHeight="1">
      <c r="A51" s="1" t="s">
        <v>118</v>
      </c>
      <c r="D51" s="16"/>
      <c r="E51" s="21"/>
      <c r="F51" s="21"/>
      <c r="G51" s="21"/>
      <c r="H51" s="21" t="s">
        <v>121</v>
      </c>
      <c r="I51" s="21"/>
      <c r="J51" s="21"/>
      <c r="K51" s="20"/>
      <c r="L51" s="20"/>
      <c r="M51" s="20"/>
      <c r="N51" s="20"/>
      <c r="O51" s="20"/>
      <c r="P51" s="32">
        <v>411670</v>
      </c>
      <c r="Q51" s="36"/>
      <c r="R51" s="13"/>
      <c r="S51" s="13"/>
      <c r="T51" s="47"/>
      <c r="U51" s="47"/>
      <c r="V51" s="13"/>
      <c r="W51" s="13"/>
      <c r="X51" s="13"/>
      <c r="Y51" s="13"/>
      <c r="Z51" s="31"/>
      <c r="AA51" s="63"/>
      <c r="AD51" s="2">
        <v>411670000</v>
      </c>
    </row>
    <row r="52" spans="1:31" ht="14.65" customHeight="1">
      <c r="A52" s="1" t="s">
        <v>124</v>
      </c>
      <c r="D52" s="16"/>
      <c r="E52" s="20"/>
      <c r="F52" s="21"/>
      <c r="G52" s="21"/>
      <c r="H52" s="21" t="s">
        <v>70</v>
      </c>
      <c r="I52" s="21"/>
      <c r="J52" s="21"/>
      <c r="K52" s="20"/>
      <c r="L52" s="20"/>
      <c r="M52" s="20"/>
      <c r="N52" s="20"/>
      <c r="O52" s="20"/>
      <c r="P52" s="32">
        <v>6539008</v>
      </c>
      <c r="Q52" s="36"/>
      <c r="R52" s="13"/>
      <c r="S52" s="13"/>
      <c r="T52" s="47"/>
      <c r="U52" s="47"/>
      <c r="V52" s="13"/>
      <c r="W52" s="13"/>
      <c r="X52" s="13"/>
      <c r="Y52" s="13"/>
      <c r="Z52" s="31"/>
      <c r="AA52" s="63"/>
      <c r="AD52" s="2">
        <v>6539008000</v>
      </c>
    </row>
    <row r="53" spans="1:31" ht="14.65" customHeight="1">
      <c r="A53" s="1" t="s">
        <v>125</v>
      </c>
      <c r="D53" s="16"/>
      <c r="E53" s="20"/>
      <c r="F53" s="21"/>
      <c r="G53" s="21" t="s">
        <v>70</v>
      </c>
      <c r="H53" s="21"/>
      <c r="I53" s="21"/>
      <c r="J53" s="21"/>
      <c r="K53" s="20"/>
      <c r="L53" s="20"/>
      <c r="M53" s="20"/>
      <c r="N53" s="20"/>
      <c r="O53" s="20"/>
      <c r="P53" s="32" t="s">
        <v>24</v>
      </c>
      <c r="Q53" s="36"/>
      <c r="R53" s="13"/>
      <c r="S53" s="13"/>
      <c r="T53" s="47"/>
      <c r="U53" s="47"/>
      <c r="V53" s="13"/>
      <c r="W53" s="13"/>
      <c r="X53" s="13"/>
      <c r="Y53" s="13"/>
      <c r="Z53" s="31"/>
      <c r="AA53" s="63"/>
      <c r="AD53" s="2" t="s">
        <v>24</v>
      </c>
    </row>
    <row r="54" spans="1:31" ht="14.65" customHeight="1">
      <c r="A54" s="1" t="s">
        <v>126</v>
      </c>
      <c r="D54" s="16"/>
      <c r="E54" s="20"/>
      <c r="F54" s="21"/>
      <c r="G54" s="21" t="s">
        <v>127</v>
      </c>
      <c r="H54" s="21"/>
      <c r="I54" s="21"/>
      <c r="J54" s="21"/>
      <c r="K54" s="20"/>
      <c r="L54" s="20"/>
      <c r="M54" s="20"/>
      <c r="N54" s="20"/>
      <c r="O54" s="20"/>
      <c r="P54" s="32">
        <v>-15931</v>
      </c>
      <c r="Q54" s="36"/>
      <c r="R54" s="13"/>
      <c r="S54" s="13"/>
      <c r="T54" s="47"/>
      <c r="U54" s="47"/>
      <c r="V54" s="13"/>
      <c r="W54" s="13"/>
      <c r="X54" s="13"/>
      <c r="Y54" s="13"/>
      <c r="Z54" s="31"/>
      <c r="AA54" s="63"/>
      <c r="AD54" s="2">
        <v>-15931110</v>
      </c>
    </row>
    <row r="55" spans="1:31" ht="14.65" customHeight="1">
      <c r="A55" s="1" t="s">
        <v>130</v>
      </c>
      <c r="D55" s="16"/>
      <c r="E55" s="20" t="s">
        <v>133</v>
      </c>
      <c r="F55" s="21"/>
      <c r="G55" s="20"/>
      <c r="H55" s="20"/>
      <c r="I55" s="20"/>
      <c r="J55" s="20"/>
      <c r="K55" s="20"/>
      <c r="L55" s="20"/>
      <c r="M55" s="20"/>
      <c r="N55" s="20"/>
      <c r="O55" s="20"/>
      <c r="P55" s="32">
        <v>3634806</v>
      </c>
      <c r="Q55" s="36" t="s">
        <v>375</v>
      </c>
      <c r="R55" s="13"/>
      <c r="S55" s="13"/>
      <c r="T55" s="47"/>
      <c r="U55" s="47"/>
      <c r="V55" s="13"/>
      <c r="W55" s="13"/>
      <c r="X55" s="13"/>
      <c r="Y55" s="13"/>
      <c r="Z55" s="31"/>
      <c r="AA55" s="63"/>
      <c r="AD55" s="2">
        <f>IF(COUNTIF(AD56:AD64,"-")=COUNTA(AD56:AD64),"-",SUM(AD56:AD59,AD62:AD64))</f>
        <v>3634805606</v>
      </c>
    </row>
    <row r="56" spans="1:31" ht="14.65" customHeight="1">
      <c r="A56" s="1" t="s">
        <v>134</v>
      </c>
      <c r="D56" s="16"/>
      <c r="E56" s="20"/>
      <c r="F56" s="21" t="s">
        <v>135</v>
      </c>
      <c r="G56" s="20"/>
      <c r="H56" s="20"/>
      <c r="I56" s="20"/>
      <c r="J56" s="20"/>
      <c r="K56" s="20"/>
      <c r="L56" s="20"/>
      <c r="M56" s="20"/>
      <c r="N56" s="20"/>
      <c r="O56" s="20"/>
      <c r="P56" s="32">
        <v>831273</v>
      </c>
      <c r="Q56" s="36"/>
      <c r="R56" s="13"/>
      <c r="S56" s="13"/>
      <c r="T56" s="47"/>
      <c r="U56" s="47"/>
      <c r="V56" s="13"/>
      <c r="W56" s="13"/>
      <c r="X56" s="13"/>
      <c r="Y56" s="13"/>
      <c r="Z56" s="31"/>
      <c r="AA56" s="63"/>
      <c r="AD56" s="2">
        <v>831273375</v>
      </c>
    </row>
    <row r="57" spans="1:31" ht="14.65" customHeight="1">
      <c r="A57" s="1" t="s">
        <v>136</v>
      </c>
      <c r="D57" s="16"/>
      <c r="E57" s="20"/>
      <c r="F57" s="21" t="s">
        <v>137</v>
      </c>
      <c r="G57" s="21"/>
      <c r="H57" s="24"/>
      <c r="I57" s="21"/>
      <c r="J57" s="21"/>
      <c r="K57" s="20"/>
      <c r="L57" s="20"/>
      <c r="M57" s="20"/>
      <c r="N57" s="20"/>
      <c r="O57" s="20"/>
      <c r="P57" s="32">
        <v>81583</v>
      </c>
      <c r="Q57" s="36"/>
      <c r="R57" s="13"/>
      <c r="S57" s="13"/>
      <c r="T57" s="47"/>
      <c r="U57" s="47"/>
      <c r="V57" s="13"/>
      <c r="W57" s="13"/>
      <c r="X57" s="13"/>
      <c r="Y57" s="13"/>
      <c r="Z57" s="31"/>
      <c r="AA57" s="63"/>
      <c r="AD57" s="2">
        <v>81583389</v>
      </c>
    </row>
    <row r="58" spans="1:31" ht="14.65" customHeight="1">
      <c r="A58" s="1">
        <v>1500000</v>
      </c>
      <c r="D58" s="16"/>
      <c r="E58" s="20"/>
      <c r="F58" s="21" t="s">
        <v>139</v>
      </c>
      <c r="G58" s="21"/>
      <c r="H58" s="21"/>
      <c r="I58" s="21"/>
      <c r="J58" s="21"/>
      <c r="K58" s="20"/>
      <c r="L58" s="20"/>
      <c r="M58" s="20"/>
      <c r="N58" s="20"/>
      <c r="O58" s="20"/>
      <c r="P58" s="32">
        <v>0</v>
      </c>
      <c r="Q58" s="36"/>
      <c r="R58" s="13"/>
      <c r="S58" s="13"/>
      <c r="T58" s="47"/>
      <c r="U58" s="47"/>
      <c r="V58" s="13"/>
      <c r="W58" s="13"/>
      <c r="X58" s="13"/>
      <c r="Y58" s="13"/>
      <c r="Z58" s="31"/>
      <c r="AA58" s="63"/>
      <c r="AD58" s="2">
        <v>0</v>
      </c>
    </row>
    <row r="59" spans="1:31" ht="14.65" customHeight="1">
      <c r="A59" s="1" t="s">
        <v>140</v>
      </c>
      <c r="D59" s="16"/>
      <c r="E59" s="21"/>
      <c r="F59" s="21" t="s">
        <v>116</v>
      </c>
      <c r="G59" s="21"/>
      <c r="H59" s="24"/>
      <c r="I59" s="21"/>
      <c r="J59" s="21"/>
      <c r="K59" s="20"/>
      <c r="L59" s="20"/>
      <c r="M59" s="20"/>
      <c r="N59" s="20"/>
      <c r="O59" s="20"/>
      <c r="P59" s="32">
        <v>2727801</v>
      </c>
      <c r="Q59" s="36"/>
      <c r="R59" s="13"/>
      <c r="S59" s="13"/>
      <c r="T59" s="47"/>
      <c r="U59" s="47"/>
      <c r="V59" s="13"/>
      <c r="W59" s="13"/>
      <c r="X59" s="13"/>
      <c r="Y59" s="13"/>
      <c r="Z59" s="31"/>
      <c r="AA59" s="63"/>
      <c r="AD59" s="2">
        <f>IF(COUNTIF(AD60:AD61,"-")=COUNTA(AD60:AD61),"-",SUM(AD60:AD61))</f>
        <v>2727801000</v>
      </c>
    </row>
    <row r="60" spans="1:31" ht="14.65" customHeight="1">
      <c r="A60" s="1" t="s">
        <v>142</v>
      </c>
      <c r="D60" s="16"/>
      <c r="E60" s="21"/>
      <c r="F60" s="21"/>
      <c r="G60" s="21" t="s">
        <v>143</v>
      </c>
      <c r="H60" s="21"/>
      <c r="I60" s="21"/>
      <c r="J60" s="21"/>
      <c r="K60" s="20"/>
      <c r="L60" s="20"/>
      <c r="M60" s="20"/>
      <c r="N60" s="20"/>
      <c r="O60" s="20"/>
      <c r="P60" s="32">
        <v>2727801</v>
      </c>
      <c r="Q60" s="36"/>
      <c r="R60" s="13"/>
      <c r="S60" s="13"/>
      <c r="T60" s="47"/>
      <c r="U60" s="47"/>
      <c r="V60" s="13"/>
      <c r="W60" s="13"/>
      <c r="X60" s="13"/>
      <c r="Y60" s="13"/>
      <c r="Z60" s="31"/>
      <c r="AA60" s="63"/>
      <c r="AD60" s="2">
        <v>2727801000</v>
      </c>
    </row>
    <row r="61" spans="1:31" ht="14.65" customHeight="1">
      <c r="A61" s="1" t="s">
        <v>145</v>
      </c>
      <c r="D61" s="16"/>
      <c r="E61" s="21"/>
      <c r="F61" s="21"/>
      <c r="G61" s="21" t="s">
        <v>121</v>
      </c>
      <c r="H61" s="21"/>
      <c r="I61" s="21"/>
      <c r="J61" s="21"/>
      <c r="K61" s="20"/>
      <c r="L61" s="20"/>
      <c r="M61" s="20"/>
      <c r="N61" s="20"/>
      <c r="O61" s="20"/>
      <c r="P61" s="32" t="s">
        <v>24</v>
      </c>
      <c r="Q61" s="36"/>
      <c r="R61" s="13"/>
      <c r="S61" s="13"/>
      <c r="T61" s="47"/>
      <c r="U61" s="47"/>
      <c r="V61" s="13"/>
      <c r="W61" s="13"/>
      <c r="X61" s="13"/>
      <c r="Y61" s="13"/>
      <c r="Z61" s="31"/>
      <c r="AA61" s="63"/>
      <c r="AD61" s="2" t="s">
        <v>24</v>
      </c>
    </row>
    <row r="62" spans="1:31" ht="14.65" customHeight="1">
      <c r="A62" s="1" t="s">
        <v>20</v>
      </c>
      <c r="D62" s="16"/>
      <c r="E62" s="21"/>
      <c r="F62" s="21" t="s">
        <v>146</v>
      </c>
      <c r="G62" s="21"/>
      <c r="H62" s="21"/>
      <c r="I62" s="21"/>
      <c r="J62" s="21"/>
      <c r="K62" s="20"/>
      <c r="L62" s="20"/>
      <c r="M62" s="20"/>
      <c r="N62" s="20"/>
      <c r="O62" s="20"/>
      <c r="P62" s="32" t="s">
        <v>24</v>
      </c>
      <c r="Q62" s="36"/>
      <c r="R62" s="13"/>
      <c r="S62" s="13"/>
      <c r="T62" s="47"/>
      <c r="U62" s="47"/>
      <c r="V62" s="13"/>
      <c r="W62" s="13"/>
      <c r="X62" s="13"/>
      <c r="Y62" s="13"/>
      <c r="Z62" s="31"/>
      <c r="AA62" s="63"/>
      <c r="AD62" s="2" t="s">
        <v>24</v>
      </c>
    </row>
    <row r="63" spans="1:31" ht="14.65" customHeight="1">
      <c r="A63" s="1" t="s">
        <v>147</v>
      </c>
      <c r="D63" s="16"/>
      <c r="E63" s="21"/>
      <c r="F63" s="21" t="s">
        <v>70</v>
      </c>
      <c r="G63" s="21"/>
      <c r="H63" s="24"/>
      <c r="I63" s="21"/>
      <c r="J63" s="21"/>
      <c r="K63" s="20"/>
      <c r="L63" s="20"/>
      <c r="M63" s="20"/>
      <c r="N63" s="20"/>
      <c r="O63" s="20"/>
      <c r="P63" s="32" t="s">
        <v>24</v>
      </c>
      <c r="Q63" s="36"/>
      <c r="R63" s="13"/>
      <c r="S63" s="13"/>
      <c r="T63" s="47"/>
      <c r="U63" s="47"/>
      <c r="V63" s="13"/>
      <c r="W63" s="13"/>
      <c r="X63" s="13"/>
      <c r="Y63" s="13"/>
      <c r="Z63" s="31"/>
      <c r="AA63" s="63"/>
      <c r="AD63" s="2" t="s">
        <v>24</v>
      </c>
    </row>
    <row r="64" spans="1:31" ht="14.65" customHeight="1">
      <c r="A64" s="1" t="s">
        <v>148</v>
      </c>
      <c r="B64" s="1" t="s">
        <v>182</v>
      </c>
      <c r="D64" s="16"/>
      <c r="E64" s="21"/>
      <c r="F64" s="13" t="s">
        <v>127</v>
      </c>
      <c r="G64" s="21"/>
      <c r="H64" s="21"/>
      <c r="I64" s="21"/>
      <c r="J64" s="21"/>
      <c r="K64" s="20"/>
      <c r="L64" s="20"/>
      <c r="M64" s="20"/>
      <c r="N64" s="20"/>
      <c r="O64" s="20"/>
      <c r="P64" s="32">
        <v>-5852</v>
      </c>
      <c r="Q64" s="36"/>
      <c r="R64" s="40" t="s">
        <v>105</v>
      </c>
      <c r="S64" s="43"/>
      <c r="T64" s="48"/>
      <c r="U64" s="48"/>
      <c r="V64" s="43"/>
      <c r="W64" s="43"/>
      <c r="X64" s="43"/>
      <c r="Y64" s="51"/>
      <c r="Z64" s="55">
        <v>82046747</v>
      </c>
      <c r="AA64" s="64"/>
      <c r="AD64" s="2">
        <v>-5852158</v>
      </c>
      <c r="AE64" s="2" t="e">
        <f>IF(AND(AE27="-",AE28="-",#REF!="-"),"-",SUM(AE27,AE28,#REF!))</f>
        <v>#REF!</v>
      </c>
    </row>
    <row r="65" spans="1:31" ht="14.65" customHeight="1">
      <c r="A65" s="1" t="s">
        <v>9</v>
      </c>
      <c r="B65" s="1" t="s">
        <v>149</v>
      </c>
      <c r="D65" s="17" t="s">
        <v>11</v>
      </c>
      <c r="E65" s="22"/>
      <c r="F65" s="22"/>
      <c r="G65" s="22"/>
      <c r="H65" s="22"/>
      <c r="I65" s="22"/>
      <c r="J65" s="22"/>
      <c r="K65" s="22"/>
      <c r="L65" s="22"/>
      <c r="M65" s="22"/>
      <c r="N65" s="22"/>
      <c r="O65" s="29"/>
      <c r="P65" s="33">
        <v>122606351</v>
      </c>
      <c r="Q65" s="37"/>
      <c r="R65" s="14" t="s">
        <v>367</v>
      </c>
      <c r="S65" s="19"/>
      <c r="T65" s="49"/>
      <c r="U65" s="49"/>
      <c r="V65" s="19"/>
      <c r="W65" s="19"/>
      <c r="X65" s="19"/>
      <c r="Y65" s="52"/>
      <c r="Z65" s="33">
        <v>122606351</v>
      </c>
      <c r="AA65" s="65"/>
      <c r="AD65" s="2" t="e">
        <f>IF(AND(AD10="-",AD55="-",#REF!="-"),"-",SUM(AD10,AD55,#REF!))</f>
        <v>#REF!</v>
      </c>
      <c r="AE65" s="2" t="e">
        <f>IF(AND(AE25="-",AE64="-"),"-",SUM(AE25,AE64))</f>
        <v>#REF!</v>
      </c>
    </row>
    <row r="66" spans="1:31" ht="14.65" customHeight="1">
      <c r="D66" s="18"/>
      <c r="E66" s="18"/>
      <c r="F66" s="18"/>
      <c r="G66" s="18"/>
      <c r="H66" s="18"/>
      <c r="I66" s="18"/>
      <c r="J66" s="18"/>
      <c r="K66" s="18"/>
      <c r="L66" s="18"/>
      <c r="M66" s="18"/>
      <c r="N66" s="18"/>
      <c r="O66" s="18"/>
      <c r="P66" s="18"/>
      <c r="Q66" s="18"/>
      <c r="Z66" s="20"/>
      <c r="AA66" s="20"/>
    </row>
    <row r="67" spans="1:31" ht="14.65" customHeight="1">
      <c r="D67" s="5"/>
      <c r="E67" s="23" t="s">
        <v>368</v>
      </c>
      <c r="F67" s="5"/>
      <c r="G67" s="5"/>
      <c r="H67" s="5"/>
      <c r="I67" s="5"/>
      <c r="J67" s="5"/>
      <c r="K67" s="5"/>
      <c r="L67" s="5"/>
      <c r="M67" s="5"/>
      <c r="N67" s="5"/>
      <c r="O67" s="5"/>
      <c r="P67" s="5"/>
      <c r="Q67" s="5"/>
      <c r="Z67" s="18"/>
      <c r="AA67" s="18"/>
    </row>
    <row r="68" spans="1:31" ht="14.65" customHeight="1"/>
    <row r="69" spans="1:31" ht="14.65" customHeight="1"/>
    <row r="70" spans="1:31" ht="14.65" customHeight="1"/>
    <row r="71" spans="1:31" ht="14.65" customHeight="1"/>
    <row r="72" spans="1:31" ht="14.65" customHeight="1"/>
    <row r="73" spans="1:31" ht="16.5" customHeight="1"/>
    <row r="74" spans="1:31" ht="14.65" customHeight="1"/>
    <row r="75" spans="1:31" ht="9.75" customHeight="1"/>
    <row r="76" spans="1:31" ht="14.65" customHeight="1"/>
  </sheetData>
  <mergeCells count="11">
    <mergeCell ref="D5:AA5"/>
    <mergeCell ref="D6:AA6"/>
    <mergeCell ref="D8:O8"/>
    <mergeCell ref="P8:Q8"/>
    <mergeCell ref="R8:Y8"/>
    <mergeCell ref="Z8:AA8"/>
    <mergeCell ref="R25:Y25"/>
    <mergeCell ref="R30:Y30"/>
    <mergeCell ref="R64:Y64"/>
    <mergeCell ref="D65:O65"/>
    <mergeCell ref="R65:Y65"/>
  </mergeCells>
  <phoneticPr fontId="3"/>
  <pageMargins left="0.70866141732283472" right="0.70866141732283472" top="0.39370078740157483" bottom="0.39370078740157483" header="0.51181102362204722" footer="0.51181102362204722"/>
  <pageSetup paperSize="9" scale="8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4:T46"/>
  <sheetViews>
    <sheetView topLeftCell="B1" zoomScale="85" zoomScaleNormal="85" zoomScaleSheetLayoutView="100" workbookViewId="0">
      <selection activeCell="C1" sqref="C1"/>
    </sheetView>
  </sheetViews>
  <sheetFormatPr defaultRowHeight="13.5"/>
  <cols>
    <col min="1" max="1" width="9" style="66" hidden="1" customWidth="1"/>
    <col min="2" max="2" width="0.625" style="3" customWidth="1"/>
    <col min="3" max="3" width="1.25" style="67" customWidth="1"/>
    <col min="4" max="12" width="2.125" style="67" customWidth="1"/>
    <col min="13" max="13" width="18.375" style="67" customWidth="1"/>
    <col min="14" max="14" width="21.625" style="67" bestFit="1" customWidth="1"/>
    <col min="15" max="15" width="2.5" style="67" customWidth="1"/>
    <col min="16" max="16" width="0.625" style="67" customWidth="1"/>
    <col min="17" max="17" width="9" style="3" customWidth="1"/>
    <col min="18" max="18" width="9" style="3" hidden="1" customWidth="1"/>
    <col min="19" max="16384" width="9" style="3" customWidth="1"/>
  </cols>
  <sheetData>
    <row r="4" spans="1:20">
      <c r="A4" s="6"/>
      <c r="C4" s="3"/>
      <c r="D4" s="3"/>
      <c r="E4" s="3"/>
      <c r="F4" s="3"/>
      <c r="G4" s="3"/>
      <c r="H4" s="3"/>
      <c r="I4" s="3"/>
      <c r="J4" s="25"/>
      <c r="K4" s="25"/>
      <c r="L4" s="25"/>
      <c r="M4" s="25"/>
      <c r="N4" s="25"/>
      <c r="O4" s="25"/>
      <c r="P4" s="98"/>
    </row>
    <row r="5" spans="1:20" ht="24">
      <c r="C5" s="69" t="s">
        <v>80</v>
      </c>
      <c r="D5" s="69"/>
      <c r="E5" s="69"/>
      <c r="F5" s="69"/>
      <c r="G5" s="69"/>
      <c r="H5" s="69"/>
      <c r="I5" s="69"/>
      <c r="J5" s="69"/>
      <c r="K5" s="69"/>
      <c r="L5" s="69"/>
      <c r="M5" s="69"/>
      <c r="N5" s="69"/>
      <c r="O5" s="69"/>
      <c r="P5" s="78"/>
    </row>
    <row r="6" spans="1:20" ht="17.25">
      <c r="C6" s="70" t="s">
        <v>13</v>
      </c>
      <c r="D6" s="70"/>
      <c r="E6" s="70"/>
      <c r="F6" s="70"/>
      <c r="G6" s="70"/>
      <c r="H6" s="70"/>
      <c r="I6" s="70"/>
      <c r="J6" s="70"/>
      <c r="K6" s="70"/>
      <c r="L6" s="70"/>
      <c r="M6" s="70"/>
      <c r="N6" s="70"/>
      <c r="O6" s="70"/>
      <c r="P6" s="78"/>
    </row>
    <row r="7" spans="1:20" ht="17.25">
      <c r="C7" s="70" t="s">
        <v>374</v>
      </c>
      <c r="D7" s="70"/>
      <c r="E7" s="70"/>
      <c r="F7" s="70"/>
      <c r="G7" s="70"/>
      <c r="H7" s="70"/>
      <c r="I7" s="70"/>
      <c r="J7" s="70"/>
      <c r="K7" s="70"/>
      <c r="L7" s="70"/>
      <c r="M7" s="70"/>
      <c r="N7" s="70"/>
      <c r="O7" s="70"/>
      <c r="P7" s="78"/>
    </row>
    <row r="8" spans="1:20" ht="18">
      <c r="C8" s="71"/>
      <c r="D8" s="78"/>
      <c r="E8" s="78"/>
      <c r="F8" s="78"/>
      <c r="G8" s="78"/>
      <c r="H8" s="78"/>
      <c r="I8" s="78"/>
      <c r="J8" s="78"/>
      <c r="K8" s="78"/>
      <c r="L8" s="78"/>
      <c r="M8" s="91"/>
      <c r="N8" s="78"/>
      <c r="O8" s="91" t="s">
        <v>373</v>
      </c>
      <c r="P8" s="78"/>
    </row>
    <row r="9" spans="1:20" ht="18">
      <c r="A9" s="66" t="s">
        <v>357</v>
      </c>
      <c r="C9" s="72" t="s">
        <v>6</v>
      </c>
      <c r="D9" s="79"/>
      <c r="E9" s="79"/>
      <c r="F9" s="79"/>
      <c r="G9" s="79"/>
      <c r="H9" s="79"/>
      <c r="I9" s="79"/>
      <c r="J9" s="79"/>
      <c r="K9" s="79"/>
      <c r="L9" s="79"/>
      <c r="M9" s="79"/>
      <c r="N9" s="92" t="s">
        <v>359</v>
      </c>
      <c r="O9" s="96"/>
      <c r="P9" s="78"/>
    </row>
    <row r="10" spans="1:20">
      <c r="A10" s="66" t="s">
        <v>192</v>
      </c>
      <c r="C10" s="73"/>
      <c r="D10" s="80" t="s">
        <v>193</v>
      </c>
      <c r="E10" s="80"/>
      <c r="F10" s="83"/>
      <c r="G10" s="80"/>
      <c r="H10" s="80"/>
      <c r="I10" s="80"/>
      <c r="J10" s="80"/>
      <c r="K10" s="83"/>
      <c r="L10" s="83"/>
      <c r="M10" s="83"/>
      <c r="N10" s="93">
        <v>27280426</v>
      </c>
      <c r="O10" s="60" t="s">
        <v>375</v>
      </c>
      <c r="P10" s="99"/>
      <c r="R10" s="3">
        <f>IF(AND(R11="-",R26="-"),"-",SUM(R11,R26))</f>
        <v>27280426452</v>
      </c>
      <c r="T10" s="100"/>
    </row>
    <row r="11" spans="1:20">
      <c r="A11" s="66" t="s">
        <v>0</v>
      </c>
      <c r="C11" s="73"/>
      <c r="D11" s="80"/>
      <c r="E11" s="80" t="s">
        <v>194</v>
      </c>
      <c r="F11" s="80"/>
      <c r="G11" s="80"/>
      <c r="H11" s="80"/>
      <c r="I11" s="80"/>
      <c r="J11" s="80"/>
      <c r="K11" s="83"/>
      <c r="L11" s="83"/>
      <c r="M11" s="83"/>
      <c r="N11" s="93">
        <v>13090118</v>
      </c>
      <c r="O11" s="58"/>
      <c r="P11" s="99"/>
      <c r="R11" s="3">
        <f>IF(COUNTIF(R12:R25,"-")=COUNTA(R12:R25),"-",SUM(R12,R17,R22))</f>
        <v>13090118047</v>
      </c>
      <c r="T11" s="100"/>
    </row>
    <row r="12" spans="1:20">
      <c r="A12" s="66" t="s">
        <v>195</v>
      </c>
      <c r="C12" s="73"/>
      <c r="D12" s="80"/>
      <c r="E12" s="80"/>
      <c r="F12" s="80" t="s">
        <v>196</v>
      </c>
      <c r="G12" s="80"/>
      <c r="H12" s="80"/>
      <c r="I12" s="80"/>
      <c r="J12" s="80"/>
      <c r="K12" s="83"/>
      <c r="L12" s="83"/>
      <c r="M12" s="83"/>
      <c r="N12" s="93">
        <v>4891769</v>
      </c>
      <c r="O12" s="58"/>
      <c r="P12" s="99"/>
      <c r="R12" s="3">
        <f>IF(COUNTIF(R13:R16,"-")=COUNTA(R13:R16),"-",SUM(R13:R16))</f>
        <v>4891769318</v>
      </c>
      <c r="T12" s="100"/>
    </row>
    <row r="13" spans="1:20">
      <c r="A13" s="66" t="s">
        <v>198</v>
      </c>
      <c r="C13" s="73"/>
      <c r="D13" s="80"/>
      <c r="E13" s="80"/>
      <c r="F13" s="80"/>
      <c r="G13" s="80" t="s">
        <v>199</v>
      </c>
      <c r="H13" s="80"/>
      <c r="I13" s="80"/>
      <c r="J13" s="80"/>
      <c r="K13" s="83"/>
      <c r="L13" s="83"/>
      <c r="M13" s="83"/>
      <c r="N13" s="93">
        <v>3841001</v>
      </c>
      <c r="O13" s="58"/>
      <c r="P13" s="99"/>
      <c r="R13" s="3">
        <v>3841001445</v>
      </c>
      <c r="T13" s="100"/>
    </row>
    <row r="14" spans="1:20">
      <c r="A14" s="66" t="s">
        <v>200</v>
      </c>
      <c r="C14" s="73"/>
      <c r="D14" s="80"/>
      <c r="E14" s="80"/>
      <c r="F14" s="80"/>
      <c r="G14" s="80" t="s">
        <v>49</v>
      </c>
      <c r="H14" s="80"/>
      <c r="I14" s="80"/>
      <c r="J14" s="80"/>
      <c r="K14" s="83"/>
      <c r="L14" s="83"/>
      <c r="M14" s="83"/>
      <c r="N14" s="93">
        <v>344677</v>
      </c>
      <c r="O14" s="58"/>
      <c r="P14" s="99"/>
      <c r="R14" s="3">
        <v>344677000</v>
      </c>
      <c r="T14" s="100"/>
    </row>
    <row r="15" spans="1:20">
      <c r="A15" s="66" t="s">
        <v>202</v>
      </c>
      <c r="C15" s="73"/>
      <c r="D15" s="80"/>
      <c r="E15" s="80"/>
      <c r="F15" s="80"/>
      <c r="G15" s="80" t="s">
        <v>203</v>
      </c>
      <c r="H15" s="80"/>
      <c r="I15" s="80"/>
      <c r="J15" s="80"/>
      <c r="K15" s="83"/>
      <c r="L15" s="83"/>
      <c r="M15" s="83"/>
      <c r="N15" s="93">
        <v>357720</v>
      </c>
      <c r="O15" s="58"/>
      <c r="P15" s="99"/>
      <c r="R15" s="3">
        <v>357719828</v>
      </c>
      <c r="T15" s="100"/>
    </row>
    <row r="16" spans="1:20">
      <c r="A16" s="66" t="s">
        <v>61</v>
      </c>
      <c r="C16" s="73"/>
      <c r="D16" s="80"/>
      <c r="E16" s="80"/>
      <c r="F16" s="80"/>
      <c r="G16" s="80" t="s">
        <v>70</v>
      </c>
      <c r="H16" s="80"/>
      <c r="I16" s="80"/>
      <c r="J16" s="80"/>
      <c r="K16" s="83"/>
      <c r="L16" s="83"/>
      <c r="M16" s="83"/>
      <c r="N16" s="93">
        <v>348371</v>
      </c>
      <c r="O16" s="58"/>
      <c r="P16" s="99"/>
      <c r="R16" s="3">
        <v>348371045</v>
      </c>
      <c r="T16" s="100"/>
    </row>
    <row r="17" spans="1:20">
      <c r="A17" s="66" t="s">
        <v>205</v>
      </c>
      <c r="C17" s="73"/>
      <c r="D17" s="80"/>
      <c r="E17" s="80"/>
      <c r="F17" s="80" t="s">
        <v>207</v>
      </c>
      <c r="G17" s="80"/>
      <c r="H17" s="80"/>
      <c r="I17" s="80"/>
      <c r="J17" s="80"/>
      <c r="K17" s="83"/>
      <c r="L17" s="83"/>
      <c r="M17" s="83"/>
      <c r="N17" s="93">
        <v>7807606</v>
      </c>
      <c r="O17" s="58"/>
      <c r="P17" s="99"/>
      <c r="R17" s="3">
        <f>IF(COUNTIF(R18:R21,"-")=COUNTA(R18:R21),"-",SUM(R18:R21))</f>
        <v>7807605712</v>
      </c>
      <c r="T17" s="100"/>
    </row>
    <row r="18" spans="1:20">
      <c r="A18" s="66" t="s">
        <v>208</v>
      </c>
      <c r="C18" s="73"/>
      <c r="D18" s="80"/>
      <c r="E18" s="80"/>
      <c r="F18" s="80"/>
      <c r="G18" s="80" t="s">
        <v>211</v>
      </c>
      <c r="H18" s="80"/>
      <c r="I18" s="80"/>
      <c r="J18" s="80"/>
      <c r="K18" s="83"/>
      <c r="L18" s="83"/>
      <c r="M18" s="83"/>
      <c r="N18" s="93">
        <v>4164049</v>
      </c>
      <c r="O18" s="58"/>
      <c r="P18" s="99"/>
      <c r="R18" s="3">
        <v>4164048961</v>
      </c>
      <c r="T18" s="100"/>
    </row>
    <row r="19" spans="1:20">
      <c r="A19" s="66" t="s">
        <v>213</v>
      </c>
      <c r="C19" s="73"/>
      <c r="D19" s="80"/>
      <c r="E19" s="80"/>
      <c r="F19" s="80"/>
      <c r="G19" s="80" t="s">
        <v>215</v>
      </c>
      <c r="H19" s="80"/>
      <c r="I19" s="80"/>
      <c r="J19" s="80"/>
      <c r="K19" s="83"/>
      <c r="L19" s="83"/>
      <c r="M19" s="83"/>
      <c r="N19" s="93">
        <v>218665</v>
      </c>
      <c r="O19" s="58"/>
      <c r="P19" s="99"/>
      <c r="R19" s="3">
        <v>218665157</v>
      </c>
      <c r="T19" s="100"/>
    </row>
    <row r="20" spans="1:20">
      <c r="A20" s="66" t="s">
        <v>99</v>
      </c>
      <c r="C20" s="73"/>
      <c r="D20" s="80"/>
      <c r="E20" s="80"/>
      <c r="F20" s="80"/>
      <c r="G20" s="80" t="s">
        <v>216</v>
      </c>
      <c r="H20" s="80"/>
      <c r="I20" s="80"/>
      <c r="J20" s="80"/>
      <c r="K20" s="83"/>
      <c r="L20" s="83"/>
      <c r="M20" s="83"/>
      <c r="N20" s="93">
        <v>3414154</v>
      </c>
      <c r="O20" s="58"/>
      <c r="P20" s="99"/>
      <c r="R20" s="3">
        <v>3414153706</v>
      </c>
      <c r="T20" s="100"/>
    </row>
    <row r="21" spans="1:20">
      <c r="A21" s="66" t="s">
        <v>218</v>
      </c>
      <c r="C21" s="73"/>
      <c r="D21" s="80"/>
      <c r="E21" s="80"/>
      <c r="F21" s="80"/>
      <c r="G21" s="80" t="s">
        <v>70</v>
      </c>
      <c r="H21" s="80"/>
      <c r="I21" s="80"/>
      <c r="J21" s="80"/>
      <c r="K21" s="83"/>
      <c r="L21" s="83"/>
      <c r="M21" s="83"/>
      <c r="N21" s="93">
        <v>10738</v>
      </c>
      <c r="O21" s="58"/>
      <c r="P21" s="99"/>
      <c r="R21" s="3">
        <v>10737888</v>
      </c>
      <c r="T21" s="100"/>
    </row>
    <row r="22" spans="1:20">
      <c r="A22" s="66" t="s">
        <v>221</v>
      </c>
      <c r="C22" s="73"/>
      <c r="D22" s="80"/>
      <c r="E22" s="80"/>
      <c r="F22" s="80" t="s">
        <v>223</v>
      </c>
      <c r="G22" s="80"/>
      <c r="H22" s="80"/>
      <c r="I22" s="80"/>
      <c r="J22" s="80"/>
      <c r="K22" s="83"/>
      <c r="L22" s="83"/>
      <c r="M22" s="83"/>
      <c r="N22" s="93">
        <v>390743</v>
      </c>
      <c r="O22" s="58"/>
      <c r="P22" s="99"/>
      <c r="R22" s="3">
        <f>IF(COUNTIF(R23:R25,"-")=COUNTA(R23:R25),"-",SUM(R23:R25))</f>
        <v>390743017</v>
      </c>
      <c r="T22" s="100"/>
    </row>
    <row r="23" spans="1:20">
      <c r="A23" s="66" t="s">
        <v>224</v>
      </c>
      <c r="C23" s="73"/>
      <c r="D23" s="80"/>
      <c r="E23" s="80"/>
      <c r="F23" s="83"/>
      <c r="G23" s="83" t="s">
        <v>225</v>
      </c>
      <c r="H23" s="83"/>
      <c r="I23" s="80"/>
      <c r="J23" s="80"/>
      <c r="K23" s="83"/>
      <c r="L23" s="83"/>
      <c r="M23" s="83"/>
      <c r="N23" s="93">
        <v>206975</v>
      </c>
      <c r="O23" s="58"/>
      <c r="P23" s="99"/>
      <c r="R23" s="3">
        <v>206975029</v>
      </c>
      <c r="T23" s="100"/>
    </row>
    <row r="24" spans="1:20">
      <c r="A24" s="66" t="s">
        <v>226</v>
      </c>
      <c r="C24" s="73"/>
      <c r="D24" s="80"/>
      <c r="E24" s="80"/>
      <c r="F24" s="83"/>
      <c r="G24" s="80" t="s">
        <v>228</v>
      </c>
      <c r="H24" s="80"/>
      <c r="I24" s="80"/>
      <c r="J24" s="80"/>
      <c r="K24" s="83"/>
      <c r="L24" s="83"/>
      <c r="M24" s="83"/>
      <c r="N24" s="93">
        <v>16167</v>
      </c>
      <c r="O24" s="58"/>
      <c r="P24" s="99"/>
      <c r="R24" s="3">
        <v>16166947</v>
      </c>
      <c r="T24" s="100"/>
    </row>
    <row r="25" spans="1:20">
      <c r="A25" s="66" t="s">
        <v>229</v>
      </c>
      <c r="C25" s="73"/>
      <c r="D25" s="80"/>
      <c r="E25" s="80"/>
      <c r="F25" s="83"/>
      <c r="G25" s="80" t="s">
        <v>70</v>
      </c>
      <c r="H25" s="80"/>
      <c r="I25" s="80"/>
      <c r="J25" s="80"/>
      <c r="K25" s="83"/>
      <c r="L25" s="83"/>
      <c r="M25" s="83"/>
      <c r="N25" s="93">
        <v>167601</v>
      </c>
      <c r="O25" s="58"/>
      <c r="P25" s="99"/>
      <c r="R25" s="3">
        <v>167601041</v>
      </c>
      <c r="T25" s="100"/>
    </row>
    <row r="26" spans="1:20">
      <c r="A26" s="66" t="s">
        <v>232</v>
      </c>
      <c r="C26" s="73"/>
      <c r="D26" s="80"/>
      <c r="E26" s="83" t="s">
        <v>233</v>
      </c>
      <c r="F26" s="83"/>
      <c r="G26" s="80"/>
      <c r="H26" s="80"/>
      <c r="I26" s="80"/>
      <c r="J26" s="80"/>
      <c r="K26" s="83"/>
      <c r="L26" s="83"/>
      <c r="M26" s="83"/>
      <c r="N26" s="93">
        <v>14190308</v>
      </c>
      <c r="O26" s="58" t="s">
        <v>375</v>
      </c>
      <c r="P26" s="99"/>
      <c r="R26" s="3">
        <f>IF(COUNTIF(R27:R30,"-")=COUNTA(R27:R30),"-",SUM(R27:R30))</f>
        <v>14190308405</v>
      </c>
      <c r="T26" s="100"/>
    </row>
    <row r="27" spans="1:20">
      <c r="A27" s="66" t="s">
        <v>19</v>
      </c>
      <c r="C27" s="73"/>
      <c r="D27" s="80"/>
      <c r="E27" s="80"/>
      <c r="F27" s="80" t="s">
        <v>235</v>
      </c>
      <c r="G27" s="80"/>
      <c r="H27" s="80"/>
      <c r="I27" s="80"/>
      <c r="J27" s="80"/>
      <c r="K27" s="83"/>
      <c r="L27" s="83"/>
      <c r="M27" s="83"/>
      <c r="N27" s="93">
        <v>3222926</v>
      </c>
      <c r="O27" s="58"/>
      <c r="P27" s="99"/>
      <c r="R27" s="3">
        <v>3222926406</v>
      </c>
      <c r="T27" s="100"/>
    </row>
    <row r="28" spans="1:20">
      <c r="A28" s="66" t="s">
        <v>236</v>
      </c>
      <c r="C28" s="73"/>
      <c r="D28" s="80"/>
      <c r="E28" s="80"/>
      <c r="F28" s="80" t="s">
        <v>238</v>
      </c>
      <c r="G28" s="80"/>
      <c r="H28" s="80"/>
      <c r="I28" s="80"/>
      <c r="J28" s="80"/>
      <c r="K28" s="83"/>
      <c r="L28" s="83"/>
      <c r="M28" s="83"/>
      <c r="N28" s="93">
        <v>8251319</v>
      </c>
      <c r="O28" s="58"/>
      <c r="P28" s="99"/>
      <c r="R28" s="3">
        <v>8251319465</v>
      </c>
      <c r="T28" s="100"/>
    </row>
    <row r="29" spans="1:20">
      <c r="A29" s="66" t="s">
        <v>239</v>
      </c>
      <c r="C29" s="73"/>
      <c r="D29" s="80"/>
      <c r="E29" s="80"/>
      <c r="F29" s="80" t="s">
        <v>115</v>
      </c>
      <c r="G29" s="80"/>
      <c r="H29" s="80"/>
      <c r="I29" s="80"/>
      <c r="J29" s="80"/>
      <c r="K29" s="83"/>
      <c r="L29" s="83"/>
      <c r="M29" s="83"/>
      <c r="N29" s="93">
        <v>1793297</v>
      </c>
      <c r="O29" s="58"/>
      <c r="P29" s="99"/>
      <c r="R29" s="3">
        <v>1793297405</v>
      </c>
      <c r="T29" s="100"/>
    </row>
    <row r="30" spans="1:20">
      <c r="A30" s="66" t="s">
        <v>241</v>
      </c>
      <c r="C30" s="73"/>
      <c r="D30" s="80"/>
      <c r="E30" s="80"/>
      <c r="F30" s="80" t="s">
        <v>70</v>
      </c>
      <c r="G30" s="80"/>
      <c r="H30" s="80"/>
      <c r="I30" s="80"/>
      <c r="J30" s="80"/>
      <c r="K30" s="83"/>
      <c r="L30" s="83"/>
      <c r="M30" s="83"/>
      <c r="N30" s="93">
        <v>922765</v>
      </c>
      <c r="O30" s="58"/>
      <c r="P30" s="99"/>
      <c r="R30" s="3">
        <v>922765129</v>
      </c>
      <c r="T30" s="100"/>
    </row>
    <row r="31" spans="1:20">
      <c r="A31" s="66" t="s">
        <v>243</v>
      </c>
      <c r="C31" s="73"/>
      <c r="D31" s="80" t="s">
        <v>244</v>
      </c>
      <c r="E31" s="80"/>
      <c r="F31" s="80"/>
      <c r="G31" s="80"/>
      <c r="H31" s="80"/>
      <c r="I31" s="80"/>
      <c r="J31" s="80"/>
      <c r="K31" s="83"/>
      <c r="L31" s="83"/>
      <c r="M31" s="83"/>
      <c r="N31" s="93">
        <v>778267</v>
      </c>
      <c r="O31" s="58"/>
      <c r="P31" s="99"/>
      <c r="R31" s="3">
        <f>IF(COUNTIF(R32:R33,"-")=COUNTA(R32:R33),"-",SUM(R32:R33))</f>
        <v>778266811</v>
      </c>
      <c r="T31" s="100"/>
    </row>
    <row r="32" spans="1:20">
      <c r="A32" s="66" t="s">
        <v>246</v>
      </c>
      <c r="C32" s="73"/>
      <c r="D32" s="80"/>
      <c r="E32" s="80" t="s">
        <v>247</v>
      </c>
      <c r="F32" s="80"/>
      <c r="G32" s="80"/>
      <c r="H32" s="80"/>
      <c r="I32" s="80"/>
      <c r="J32" s="80"/>
      <c r="K32" s="88"/>
      <c r="L32" s="88"/>
      <c r="M32" s="88"/>
      <c r="N32" s="93">
        <v>368196</v>
      </c>
      <c r="O32" s="58"/>
      <c r="P32" s="99"/>
      <c r="R32" s="3">
        <v>368195657</v>
      </c>
      <c r="T32" s="100"/>
    </row>
    <row r="33" spans="1:20">
      <c r="A33" s="66" t="s">
        <v>249</v>
      </c>
      <c r="C33" s="73"/>
      <c r="D33" s="80"/>
      <c r="E33" s="80" t="s">
        <v>70</v>
      </c>
      <c r="F33" s="80"/>
      <c r="G33" s="83"/>
      <c r="H33" s="80"/>
      <c r="I33" s="80"/>
      <c r="J33" s="80"/>
      <c r="K33" s="88"/>
      <c r="L33" s="88"/>
      <c r="M33" s="88"/>
      <c r="N33" s="93">
        <v>410071</v>
      </c>
      <c r="O33" s="58"/>
      <c r="P33" s="99"/>
      <c r="R33" s="3">
        <v>410071154</v>
      </c>
      <c r="T33" s="100"/>
    </row>
    <row r="34" spans="1:20">
      <c r="A34" s="66" t="s">
        <v>188</v>
      </c>
      <c r="C34" s="74" t="s">
        <v>189</v>
      </c>
      <c r="D34" s="81"/>
      <c r="E34" s="81"/>
      <c r="F34" s="81"/>
      <c r="G34" s="81"/>
      <c r="H34" s="81"/>
      <c r="I34" s="81"/>
      <c r="J34" s="81"/>
      <c r="K34" s="89"/>
      <c r="L34" s="89"/>
      <c r="M34" s="89"/>
      <c r="N34" s="94">
        <v>-26502160</v>
      </c>
      <c r="O34" s="97" t="s">
        <v>375</v>
      </c>
      <c r="P34" s="99"/>
      <c r="R34" s="3">
        <f>IF(COUNTIF(R10:R31,"-")=COUNTA(R10:R31),"-",SUM(R31)-SUM(R10))</f>
        <v>-26502159641</v>
      </c>
      <c r="T34" s="100"/>
    </row>
    <row r="35" spans="1:20">
      <c r="A35" s="66" t="s">
        <v>252</v>
      </c>
      <c r="C35" s="73"/>
      <c r="D35" s="80" t="s">
        <v>253</v>
      </c>
      <c r="E35" s="80"/>
      <c r="F35" s="83"/>
      <c r="G35" s="80"/>
      <c r="H35" s="80"/>
      <c r="I35" s="80"/>
      <c r="J35" s="80"/>
      <c r="K35" s="83"/>
      <c r="L35" s="83"/>
      <c r="M35" s="83"/>
      <c r="N35" s="93">
        <v>138145</v>
      </c>
      <c r="O35" s="60"/>
      <c r="P35" s="99"/>
      <c r="R35" s="3">
        <f>IF(COUNTIF(R36:R40,"-")=COUNTA(R36:R40),"-",SUM(R36:R40))</f>
        <v>138145447</v>
      </c>
      <c r="T35" s="100"/>
    </row>
    <row r="36" spans="1:20">
      <c r="A36" s="66" t="s">
        <v>254</v>
      </c>
      <c r="C36" s="73"/>
      <c r="D36" s="80"/>
      <c r="E36" s="83" t="s">
        <v>255</v>
      </c>
      <c r="F36" s="83"/>
      <c r="G36" s="80"/>
      <c r="H36" s="80"/>
      <c r="I36" s="80"/>
      <c r="J36" s="80"/>
      <c r="K36" s="83"/>
      <c r="L36" s="83"/>
      <c r="M36" s="83"/>
      <c r="N36" s="93">
        <v>135104</v>
      </c>
      <c r="O36" s="58"/>
      <c r="P36" s="99"/>
      <c r="R36" s="3">
        <v>135104201</v>
      </c>
      <c r="T36" s="100"/>
    </row>
    <row r="37" spans="1:20">
      <c r="A37" s="66" t="s">
        <v>257</v>
      </c>
      <c r="C37" s="73"/>
      <c r="D37" s="80"/>
      <c r="E37" s="83" t="s">
        <v>259</v>
      </c>
      <c r="F37" s="83"/>
      <c r="G37" s="80"/>
      <c r="H37" s="80"/>
      <c r="I37" s="80"/>
      <c r="J37" s="80"/>
      <c r="K37" s="83"/>
      <c r="L37" s="83"/>
      <c r="M37" s="83"/>
      <c r="N37" s="93">
        <v>3041</v>
      </c>
      <c r="O37" s="58"/>
      <c r="P37" s="99"/>
      <c r="R37" s="3">
        <v>3041246</v>
      </c>
      <c r="T37" s="100"/>
    </row>
    <row r="38" spans="1:20">
      <c r="A38" s="66" t="s">
        <v>260</v>
      </c>
      <c r="C38" s="73"/>
      <c r="D38" s="80"/>
      <c r="E38" s="83" t="s">
        <v>263</v>
      </c>
      <c r="F38" s="83"/>
      <c r="G38" s="80"/>
      <c r="H38" s="83"/>
      <c r="I38" s="80"/>
      <c r="J38" s="80"/>
      <c r="K38" s="83"/>
      <c r="L38" s="83"/>
      <c r="M38" s="83"/>
      <c r="N38" s="93" t="s">
        <v>24</v>
      </c>
      <c r="O38" s="58"/>
      <c r="P38" s="99"/>
      <c r="R38" s="3" t="s">
        <v>24</v>
      </c>
      <c r="T38" s="100"/>
    </row>
    <row r="39" spans="1:20">
      <c r="A39" s="66" t="s">
        <v>264</v>
      </c>
      <c r="C39" s="73"/>
      <c r="D39" s="80"/>
      <c r="E39" s="80" t="s">
        <v>265</v>
      </c>
      <c r="F39" s="80"/>
      <c r="G39" s="80"/>
      <c r="H39" s="80"/>
      <c r="I39" s="80"/>
      <c r="J39" s="80"/>
      <c r="K39" s="83"/>
      <c r="L39" s="83"/>
      <c r="M39" s="83"/>
      <c r="N39" s="93" t="s">
        <v>24</v>
      </c>
      <c r="O39" s="58"/>
      <c r="P39" s="99"/>
      <c r="R39" s="3" t="s">
        <v>24</v>
      </c>
      <c r="T39" s="100"/>
    </row>
    <row r="40" spans="1:20">
      <c r="A40" s="66" t="s">
        <v>267</v>
      </c>
      <c r="C40" s="73"/>
      <c r="D40" s="80"/>
      <c r="E40" s="80" t="s">
        <v>70</v>
      </c>
      <c r="F40" s="80"/>
      <c r="G40" s="80"/>
      <c r="H40" s="80"/>
      <c r="I40" s="80"/>
      <c r="J40" s="80"/>
      <c r="K40" s="83"/>
      <c r="L40" s="83"/>
      <c r="M40" s="83"/>
      <c r="N40" s="93" t="s">
        <v>24</v>
      </c>
      <c r="O40" s="58"/>
      <c r="P40" s="99"/>
      <c r="R40" s="3" t="s">
        <v>24</v>
      </c>
      <c r="T40" s="100"/>
    </row>
    <row r="41" spans="1:20">
      <c r="A41" s="66" t="s">
        <v>268</v>
      </c>
      <c r="C41" s="73"/>
      <c r="D41" s="80" t="s">
        <v>220</v>
      </c>
      <c r="E41" s="80"/>
      <c r="F41" s="80"/>
      <c r="G41" s="80"/>
      <c r="H41" s="80"/>
      <c r="I41" s="80"/>
      <c r="J41" s="80"/>
      <c r="K41" s="88"/>
      <c r="L41" s="88"/>
      <c r="M41" s="88"/>
      <c r="N41" s="93">
        <v>5286</v>
      </c>
      <c r="O41" s="60"/>
      <c r="P41" s="99"/>
      <c r="R41" s="3">
        <f>IF(COUNTIF(R42:R43,"-")=COUNTA(R42:R43),"-",SUM(R42:R43))</f>
        <v>5286452</v>
      </c>
      <c r="T41" s="100"/>
    </row>
    <row r="42" spans="1:20">
      <c r="A42" s="66" t="s">
        <v>86</v>
      </c>
      <c r="C42" s="73"/>
      <c r="D42" s="80"/>
      <c r="E42" s="80" t="s">
        <v>270</v>
      </c>
      <c r="F42" s="80"/>
      <c r="G42" s="80"/>
      <c r="H42" s="80"/>
      <c r="I42" s="80"/>
      <c r="J42" s="80"/>
      <c r="K42" s="88"/>
      <c r="L42" s="88"/>
      <c r="M42" s="88"/>
      <c r="N42" s="93">
        <v>5286</v>
      </c>
      <c r="O42" s="58"/>
      <c r="P42" s="99"/>
      <c r="R42" s="3">
        <v>5286452</v>
      </c>
      <c r="T42" s="100"/>
    </row>
    <row r="43" spans="1:20" ht="14.25">
      <c r="A43" s="66" t="s">
        <v>271</v>
      </c>
      <c r="C43" s="73"/>
      <c r="D43" s="80"/>
      <c r="E43" s="80" t="s">
        <v>70</v>
      </c>
      <c r="F43" s="80"/>
      <c r="G43" s="80"/>
      <c r="H43" s="80"/>
      <c r="I43" s="80"/>
      <c r="J43" s="80"/>
      <c r="K43" s="88"/>
      <c r="L43" s="88"/>
      <c r="M43" s="88"/>
      <c r="N43" s="93" t="s">
        <v>24</v>
      </c>
      <c r="O43" s="58"/>
      <c r="P43" s="99"/>
      <c r="R43" s="3" t="s">
        <v>24</v>
      </c>
      <c r="T43" s="100"/>
    </row>
    <row r="44" spans="1:20" ht="14.25">
      <c r="A44" s="66" t="s">
        <v>250</v>
      </c>
      <c r="C44" s="75" t="s">
        <v>251</v>
      </c>
      <c r="D44" s="82"/>
      <c r="E44" s="82"/>
      <c r="F44" s="82"/>
      <c r="G44" s="82"/>
      <c r="H44" s="82"/>
      <c r="I44" s="82"/>
      <c r="J44" s="82"/>
      <c r="K44" s="90"/>
      <c r="L44" s="90"/>
      <c r="M44" s="90"/>
      <c r="N44" s="95">
        <v>-26635019</v>
      </c>
      <c r="O44" s="65"/>
      <c r="P44" s="99"/>
      <c r="R44" s="3">
        <f>IF(COUNTIF(R34:R43,"-")=COUNTA(R34:R43),"-",SUM(R34,R41)-SUM(R35))</f>
        <v>-26635018636</v>
      </c>
      <c r="T44" s="100"/>
    </row>
    <row r="45" spans="1:20" s="25" customFormat="1" ht="3.75" customHeight="1">
      <c r="A45" s="68"/>
      <c r="C45" s="76"/>
      <c r="D45" s="76"/>
      <c r="E45" s="84"/>
      <c r="F45" s="84"/>
      <c r="G45" s="84"/>
      <c r="H45" s="84"/>
      <c r="I45" s="84"/>
      <c r="J45" s="86"/>
      <c r="K45" s="86"/>
      <c r="L45" s="86"/>
    </row>
    <row r="46" spans="1:20" s="25" customFormat="1" ht="15.6" customHeight="1">
      <c r="A46" s="68"/>
      <c r="C46" s="77"/>
      <c r="D46" s="77" t="s">
        <v>368</v>
      </c>
      <c r="E46" s="85"/>
      <c r="F46" s="85"/>
      <c r="G46" s="85"/>
      <c r="H46" s="85"/>
      <c r="I46" s="85"/>
      <c r="J46" s="87"/>
      <c r="K46" s="87"/>
      <c r="L46" s="87"/>
    </row>
  </sheetData>
  <mergeCells count="5">
    <mergeCell ref="C5:O5"/>
    <mergeCell ref="C6:O6"/>
    <mergeCell ref="C7:O7"/>
    <mergeCell ref="C9:M9"/>
    <mergeCell ref="N9:O9"/>
  </mergeCells>
  <phoneticPr fontId="11"/>
  <pageMargins left="0.7" right="0.7" top="0.39370078740157483" bottom="0.39370078740157483"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5:X28"/>
  <sheetViews>
    <sheetView showGridLines="0" topLeftCell="B1" zoomScale="85" zoomScaleNormal="85" zoomScaleSheetLayoutView="100" workbookViewId="0">
      <selection activeCell="M48" sqref="M48"/>
    </sheetView>
  </sheetViews>
  <sheetFormatPr defaultRowHeight="12.75"/>
  <cols>
    <col min="1" max="1" width="9" style="1" hidden="1" customWidth="1"/>
    <col min="2" max="2" width="1.125" style="2" customWidth="1"/>
    <col min="3" max="3" width="1.625" style="2" customWidth="1"/>
    <col min="4" max="9" width="2" style="2" customWidth="1"/>
    <col min="10" max="10" width="15.375" style="2" customWidth="1"/>
    <col min="11" max="11" width="21.625" style="2" bestFit="1" customWidth="1"/>
    <col min="12" max="12" width="3" style="2" bestFit="1" customWidth="1"/>
    <col min="13" max="13" width="21.625" style="2" bestFit="1" customWidth="1"/>
    <col min="14" max="14" width="3" style="2" bestFit="1" customWidth="1"/>
    <col min="15" max="15" width="21.625" style="2" bestFit="1" customWidth="1"/>
    <col min="16" max="16" width="3" style="2" bestFit="1" customWidth="1"/>
    <col min="17" max="17" width="21.625" style="2" hidden="1" customWidth="1"/>
    <col min="18" max="18" width="3" style="2" hidden="1" customWidth="1"/>
    <col min="19" max="19" width="1" style="2" customWidth="1"/>
    <col min="20" max="20" width="9" style="2" customWidth="1"/>
    <col min="21" max="24" width="9" style="2" hidden="1" customWidth="1"/>
    <col min="25" max="16384" width="9" style="2" customWidth="1"/>
  </cols>
  <sheetData>
    <row r="5" spans="1:24" ht="24">
      <c r="B5" s="101"/>
      <c r="C5" s="11" t="s">
        <v>376</v>
      </c>
      <c r="D5" s="11"/>
      <c r="E5" s="11"/>
      <c r="F5" s="11"/>
      <c r="G5" s="11"/>
      <c r="H5" s="11"/>
      <c r="I5" s="11"/>
      <c r="J5" s="11"/>
      <c r="K5" s="11"/>
      <c r="L5" s="11"/>
      <c r="M5" s="11"/>
      <c r="N5" s="11"/>
      <c r="O5" s="11"/>
      <c r="P5" s="11"/>
      <c r="Q5" s="11"/>
      <c r="R5" s="11"/>
    </row>
    <row r="6" spans="1:24" ht="17.25">
      <c r="B6" s="102"/>
      <c r="C6" s="105" t="s">
        <v>13</v>
      </c>
      <c r="D6" s="105"/>
      <c r="E6" s="105"/>
      <c r="F6" s="105"/>
      <c r="G6" s="105"/>
      <c r="H6" s="105"/>
      <c r="I6" s="105"/>
      <c r="J6" s="105"/>
      <c r="K6" s="105"/>
      <c r="L6" s="105"/>
      <c r="M6" s="105"/>
      <c r="N6" s="105"/>
      <c r="O6" s="105"/>
      <c r="P6" s="105"/>
      <c r="Q6" s="105"/>
      <c r="R6" s="105"/>
    </row>
    <row r="7" spans="1:24" ht="17.25">
      <c r="B7" s="102"/>
      <c r="C7" s="105" t="s">
        <v>374</v>
      </c>
      <c r="D7" s="105"/>
      <c r="E7" s="105"/>
      <c r="F7" s="105"/>
      <c r="G7" s="105"/>
      <c r="H7" s="105"/>
      <c r="I7" s="105"/>
      <c r="J7" s="105"/>
      <c r="K7" s="105"/>
      <c r="L7" s="105"/>
      <c r="M7" s="105"/>
      <c r="N7" s="105"/>
      <c r="O7" s="105"/>
      <c r="P7" s="105"/>
      <c r="Q7" s="105"/>
      <c r="R7" s="105"/>
    </row>
    <row r="8" spans="1:24" ht="15.75" customHeight="1">
      <c r="B8" s="103"/>
      <c r="C8" s="106"/>
      <c r="D8" s="106"/>
      <c r="E8" s="106"/>
      <c r="F8" s="106"/>
      <c r="G8" s="106"/>
      <c r="H8" s="106"/>
      <c r="I8" s="106"/>
      <c r="J8" s="132"/>
      <c r="K8" s="106"/>
      <c r="L8" s="132"/>
      <c r="M8" s="106"/>
      <c r="N8" s="106"/>
      <c r="O8" s="106"/>
      <c r="P8" s="168" t="s">
        <v>373</v>
      </c>
      <c r="Q8" s="106"/>
      <c r="R8" s="132"/>
    </row>
    <row r="9" spans="1:24" ht="12.75" customHeight="1">
      <c r="B9" s="13"/>
      <c r="C9" s="107" t="s">
        <v>6</v>
      </c>
      <c r="D9" s="117"/>
      <c r="E9" s="117"/>
      <c r="F9" s="117"/>
      <c r="G9" s="117"/>
      <c r="H9" s="117"/>
      <c r="I9" s="117"/>
      <c r="J9" s="133"/>
      <c r="K9" s="136" t="s">
        <v>299</v>
      </c>
      <c r="L9" s="117"/>
      <c r="M9" s="152"/>
      <c r="N9" s="152"/>
      <c r="O9" s="152"/>
      <c r="P9" s="169"/>
      <c r="Q9" s="152"/>
      <c r="R9" s="169"/>
    </row>
    <row r="10" spans="1:24" ht="29.25" customHeight="1">
      <c r="A10" s="1" t="s">
        <v>357</v>
      </c>
      <c r="B10" s="13"/>
      <c r="C10" s="108"/>
      <c r="D10" s="118"/>
      <c r="E10" s="118"/>
      <c r="F10" s="118"/>
      <c r="G10" s="118"/>
      <c r="H10" s="118"/>
      <c r="I10" s="118"/>
      <c r="J10" s="134"/>
      <c r="K10" s="137"/>
      <c r="L10" s="118"/>
      <c r="M10" s="153" t="s">
        <v>177</v>
      </c>
      <c r="N10" s="158"/>
      <c r="O10" s="153" t="s">
        <v>369</v>
      </c>
      <c r="P10" s="170"/>
      <c r="Q10" s="178" t="s">
        <v>186</v>
      </c>
      <c r="R10" s="170"/>
    </row>
    <row r="11" spans="1:24" ht="15.95" customHeight="1">
      <c r="A11" s="1" t="s">
        <v>272</v>
      </c>
      <c r="B11" s="104"/>
      <c r="C11" s="109" t="s">
        <v>274</v>
      </c>
      <c r="D11" s="119"/>
      <c r="E11" s="119"/>
      <c r="F11" s="119"/>
      <c r="G11" s="119"/>
      <c r="H11" s="119"/>
      <c r="I11" s="119"/>
      <c r="J11" s="135"/>
      <c r="K11" s="138">
        <v>82481582</v>
      </c>
      <c r="L11" s="145"/>
      <c r="M11" s="138">
        <v>122096355</v>
      </c>
      <c r="N11" s="159"/>
      <c r="O11" s="138">
        <v>-39614773</v>
      </c>
      <c r="P11" s="171"/>
      <c r="Q11" s="179" t="s">
        <v>24</v>
      </c>
      <c r="R11" s="171"/>
      <c r="U11" s="194">
        <f t="shared" ref="U11:U16" si="0">IF(COUNTIF(V11:X11,"-")=COUNTA(V11:X11),"-",SUM(V11:X11))</f>
        <v>82481581806</v>
      </c>
      <c r="V11" s="194">
        <v>122096354982</v>
      </c>
      <c r="W11" s="194">
        <v>-39614773176</v>
      </c>
      <c r="X11" s="194" t="s">
        <v>24</v>
      </c>
    </row>
    <row r="12" spans="1:24" ht="15.95" customHeight="1">
      <c r="A12" s="1" t="s">
        <v>132</v>
      </c>
      <c r="B12" s="104"/>
      <c r="C12" s="16"/>
      <c r="D12" s="21" t="s">
        <v>275</v>
      </c>
      <c r="E12" s="21"/>
      <c r="F12" s="21"/>
      <c r="G12" s="21"/>
      <c r="H12" s="21"/>
      <c r="I12" s="21"/>
      <c r="J12" s="20"/>
      <c r="K12" s="139">
        <v>-26635019</v>
      </c>
      <c r="L12" s="146"/>
      <c r="M12" s="154"/>
      <c r="N12" s="160"/>
      <c r="O12" s="139">
        <v>-26635019</v>
      </c>
      <c r="P12" s="172"/>
      <c r="Q12" s="180" t="s">
        <v>24</v>
      </c>
      <c r="R12" s="189"/>
      <c r="U12" s="194">
        <f t="shared" si="0"/>
        <v>-26635018636</v>
      </c>
      <c r="V12" s="194" t="s">
        <v>24</v>
      </c>
      <c r="W12" s="194">
        <v>-26635018636</v>
      </c>
      <c r="X12" s="194" t="s">
        <v>24</v>
      </c>
    </row>
    <row r="13" spans="1:24" ht="15.95" customHeight="1">
      <c r="A13" s="1" t="s">
        <v>262</v>
      </c>
      <c r="B13" s="13"/>
      <c r="C13" s="15"/>
      <c r="D13" s="20" t="s">
        <v>187</v>
      </c>
      <c r="E13" s="20"/>
      <c r="F13" s="20"/>
      <c r="G13" s="20"/>
      <c r="H13" s="20"/>
      <c r="I13" s="20"/>
      <c r="J13" s="20"/>
      <c r="K13" s="139">
        <v>25825799</v>
      </c>
      <c r="L13" s="146"/>
      <c r="M13" s="155"/>
      <c r="N13" s="161"/>
      <c r="O13" s="139">
        <v>25825799</v>
      </c>
      <c r="P13" s="172"/>
      <c r="Q13" s="180" t="s">
        <v>24</v>
      </c>
      <c r="R13" s="172"/>
      <c r="U13" s="194">
        <f t="shared" si="0"/>
        <v>25825798986</v>
      </c>
      <c r="V13" s="194" t="s">
        <v>24</v>
      </c>
      <c r="W13" s="194">
        <f>IF(COUNTIF(W14:W15,"-")=COUNTA(W14:W15),"-",SUM(W14:W15))</f>
        <v>25825798986</v>
      </c>
      <c r="X13" s="194" t="s">
        <v>24</v>
      </c>
    </row>
    <row r="14" spans="1:24" ht="15.95" customHeight="1">
      <c r="A14" s="1" t="s">
        <v>122</v>
      </c>
      <c r="B14" s="13"/>
      <c r="C14" s="110"/>
      <c r="D14" s="20"/>
      <c r="E14" s="125" t="s">
        <v>276</v>
      </c>
      <c r="F14" s="125"/>
      <c r="G14" s="125"/>
      <c r="H14" s="125"/>
      <c r="I14" s="125"/>
      <c r="J14" s="20"/>
      <c r="K14" s="139">
        <v>17379020</v>
      </c>
      <c r="L14" s="146"/>
      <c r="M14" s="155"/>
      <c r="N14" s="161"/>
      <c r="O14" s="139">
        <v>17379020</v>
      </c>
      <c r="P14" s="172"/>
      <c r="Q14" s="180" t="s">
        <v>24</v>
      </c>
      <c r="R14" s="172"/>
      <c r="U14" s="194">
        <f t="shared" si="0"/>
        <v>17379019773</v>
      </c>
      <c r="V14" s="194" t="s">
        <v>24</v>
      </c>
      <c r="W14" s="194">
        <v>17379019773</v>
      </c>
      <c r="X14" s="194" t="s">
        <v>24</v>
      </c>
    </row>
    <row r="15" spans="1:24" ht="15.95" customHeight="1">
      <c r="A15" s="1" t="s">
        <v>278</v>
      </c>
      <c r="B15" s="13"/>
      <c r="C15" s="111"/>
      <c r="D15" s="120"/>
      <c r="E15" s="120" t="s">
        <v>279</v>
      </c>
      <c r="F15" s="120"/>
      <c r="G15" s="120"/>
      <c r="H15" s="120"/>
      <c r="I15" s="120"/>
      <c r="J15" s="120"/>
      <c r="K15" s="140">
        <v>8446779</v>
      </c>
      <c r="L15" s="147"/>
      <c r="M15" s="156"/>
      <c r="N15" s="162"/>
      <c r="O15" s="140">
        <v>8446779</v>
      </c>
      <c r="P15" s="173"/>
      <c r="Q15" s="181" t="s">
        <v>24</v>
      </c>
      <c r="R15" s="173"/>
      <c r="U15" s="194">
        <f t="shared" si="0"/>
        <v>8446779213</v>
      </c>
      <c r="V15" s="194" t="s">
        <v>24</v>
      </c>
      <c r="W15" s="194">
        <v>8446779213</v>
      </c>
      <c r="X15" s="194" t="s">
        <v>24</v>
      </c>
    </row>
    <row r="16" spans="1:24" ht="15.95" customHeight="1">
      <c r="A16" s="1" t="s">
        <v>277</v>
      </c>
      <c r="B16" s="13"/>
      <c r="C16" s="112"/>
      <c r="D16" s="121" t="s">
        <v>273</v>
      </c>
      <c r="E16" s="126"/>
      <c r="F16" s="121"/>
      <c r="G16" s="121"/>
      <c r="H16" s="121"/>
      <c r="I16" s="121"/>
      <c r="J16" s="121"/>
      <c r="K16" s="141">
        <v>-809220</v>
      </c>
      <c r="L16" s="148"/>
      <c r="M16" s="157"/>
      <c r="N16" s="163"/>
      <c r="O16" s="141">
        <v>-809220</v>
      </c>
      <c r="P16" s="174"/>
      <c r="Q16" s="182" t="s">
        <v>24</v>
      </c>
      <c r="R16" s="174"/>
      <c r="U16" s="194">
        <f t="shared" si="0"/>
        <v>-809219650</v>
      </c>
      <c r="V16" s="194" t="s">
        <v>24</v>
      </c>
      <c r="W16" s="194">
        <f>IF(COUNTIF(W12:W13,"-")=COUNTA(W12:W13),"-",SUM(W12:W13))</f>
        <v>-809219650</v>
      </c>
      <c r="X16" s="194" t="s">
        <v>24</v>
      </c>
    </row>
    <row r="17" spans="1:24" ht="15.95" customHeight="1">
      <c r="A17" s="1" t="s">
        <v>280</v>
      </c>
      <c r="B17" s="13"/>
      <c r="C17" s="16"/>
      <c r="D17" s="20" t="s">
        <v>295</v>
      </c>
      <c r="E17" s="20"/>
      <c r="F17" s="20"/>
      <c r="G17" s="125"/>
      <c r="H17" s="125"/>
      <c r="I17" s="125"/>
      <c r="J17" s="20"/>
      <c r="K17" s="142"/>
      <c r="L17" s="149"/>
      <c r="M17" s="139">
        <v>-383794</v>
      </c>
      <c r="N17" s="164"/>
      <c r="O17" s="139">
        <v>383794</v>
      </c>
      <c r="P17" s="172"/>
      <c r="Q17" s="183" t="s">
        <v>24</v>
      </c>
      <c r="R17" s="190"/>
      <c r="U17" s="194">
        <v>0</v>
      </c>
      <c r="V17" s="194">
        <f>IF(COUNTA(V18:V21)=COUNTIF(V18:V21,"-"),"-",SUM(V18,V20,V19,V21))</f>
        <v>-383794421</v>
      </c>
      <c r="W17" s="194">
        <f>IF(COUNTA(W18:W21)=COUNTIF(W18:W21,"-"),"-",SUM(W18,W20,W19,W21))</f>
        <v>383794421</v>
      </c>
      <c r="X17" s="194" t="s">
        <v>24</v>
      </c>
    </row>
    <row r="18" spans="1:24" ht="15.95" customHeight="1">
      <c r="A18" s="1" t="s">
        <v>31</v>
      </c>
      <c r="B18" s="13"/>
      <c r="C18" s="16"/>
      <c r="D18" s="20"/>
      <c r="E18" s="20" t="s">
        <v>281</v>
      </c>
      <c r="F18" s="125"/>
      <c r="G18" s="125"/>
      <c r="H18" s="125"/>
      <c r="I18" s="125"/>
      <c r="J18" s="20"/>
      <c r="K18" s="142"/>
      <c r="L18" s="149"/>
      <c r="M18" s="139">
        <v>4270994</v>
      </c>
      <c r="N18" s="164"/>
      <c r="O18" s="139">
        <v>-4270994</v>
      </c>
      <c r="P18" s="172"/>
      <c r="Q18" s="184" t="s">
        <v>24</v>
      </c>
      <c r="R18" s="191"/>
      <c r="U18" s="194">
        <v>0</v>
      </c>
      <c r="V18" s="194">
        <v>4270993778</v>
      </c>
      <c r="W18" s="194">
        <v>-4270993778</v>
      </c>
      <c r="X18" s="194" t="s">
        <v>24</v>
      </c>
    </row>
    <row r="19" spans="1:24" ht="15.95" customHeight="1">
      <c r="A19" s="1" t="s">
        <v>282</v>
      </c>
      <c r="B19" s="13"/>
      <c r="C19" s="16"/>
      <c r="D19" s="20"/>
      <c r="E19" s="20" t="s">
        <v>283</v>
      </c>
      <c r="F19" s="20"/>
      <c r="G19" s="125"/>
      <c r="H19" s="125"/>
      <c r="I19" s="125"/>
      <c r="J19" s="20"/>
      <c r="K19" s="142"/>
      <c r="L19" s="149"/>
      <c r="M19" s="139">
        <v>-5714212</v>
      </c>
      <c r="N19" s="164"/>
      <c r="O19" s="139">
        <v>5714212</v>
      </c>
      <c r="P19" s="172"/>
      <c r="Q19" s="184" t="s">
        <v>24</v>
      </c>
      <c r="R19" s="191"/>
      <c r="U19" s="194">
        <v>0</v>
      </c>
      <c r="V19" s="194">
        <v>-5714211800</v>
      </c>
      <c r="W19" s="194">
        <v>5714211800</v>
      </c>
      <c r="X19" s="194" t="s">
        <v>24</v>
      </c>
    </row>
    <row r="20" spans="1:24" ht="15.95" customHeight="1">
      <c r="A20" s="1" t="s">
        <v>285</v>
      </c>
      <c r="B20" s="13"/>
      <c r="C20" s="16"/>
      <c r="D20" s="20"/>
      <c r="E20" s="20" t="s">
        <v>286</v>
      </c>
      <c r="F20" s="20"/>
      <c r="G20" s="125"/>
      <c r="H20" s="125"/>
      <c r="I20" s="125"/>
      <c r="J20" s="20"/>
      <c r="K20" s="142"/>
      <c r="L20" s="149"/>
      <c r="M20" s="139">
        <v>2190032</v>
      </c>
      <c r="N20" s="164"/>
      <c r="O20" s="139">
        <v>-2190032</v>
      </c>
      <c r="P20" s="172"/>
      <c r="Q20" s="184" t="s">
        <v>24</v>
      </c>
      <c r="R20" s="191"/>
      <c r="U20" s="194">
        <v>0</v>
      </c>
      <c r="V20" s="194">
        <v>2190031578</v>
      </c>
      <c r="W20" s="194">
        <v>-2190031578</v>
      </c>
      <c r="X20" s="194" t="s">
        <v>24</v>
      </c>
    </row>
    <row r="21" spans="1:24" ht="15.95" customHeight="1">
      <c r="A21" s="1" t="s">
        <v>45</v>
      </c>
      <c r="B21" s="13"/>
      <c r="C21" s="16"/>
      <c r="D21" s="20"/>
      <c r="E21" s="20" t="s">
        <v>288</v>
      </c>
      <c r="F21" s="20"/>
      <c r="G21" s="125"/>
      <c r="H21" s="20"/>
      <c r="I21" s="125"/>
      <c r="J21" s="20"/>
      <c r="K21" s="142"/>
      <c r="L21" s="149"/>
      <c r="M21" s="139">
        <v>-1130608</v>
      </c>
      <c r="N21" s="164"/>
      <c r="O21" s="139">
        <v>1130608</v>
      </c>
      <c r="P21" s="172"/>
      <c r="Q21" s="184" t="s">
        <v>24</v>
      </c>
      <c r="R21" s="191"/>
      <c r="U21" s="194">
        <v>0</v>
      </c>
      <c r="V21" s="194">
        <v>-1130607977</v>
      </c>
      <c r="W21" s="194">
        <v>1130607977</v>
      </c>
      <c r="X21" s="194" t="s">
        <v>24</v>
      </c>
    </row>
    <row r="22" spans="1:24" ht="15.95" customHeight="1">
      <c r="A22" s="1" t="s">
        <v>290</v>
      </c>
      <c r="B22" s="13"/>
      <c r="C22" s="16"/>
      <c r="D22" s="20" t="s">
        <v>129</v>
      </c>
      <c r="E22" s="125"/>
      <c r="F22" s="125"/>
      <c r="G22" s="125"/>
      <c r="H22" s="125"/>
      <c r="I22" s="125"/>
      <c r="J22" s="20"/>
      <c r="K22" s="139">
        <v>-3231</v>
      </c>
      <c r="L22" s="146"/>
      <c r="M22" s="139">
        <v>-3231</v>
      </c>
      <c r="N22" s="164"/>
      <c r="O22" s="155"/>
      <c r="P22" s="175"/>
      <c r="Q22" s="185" t="s">
        <v>24</v>
      </c>
      <c r="R22" s="175"/>
      <c r="U22" s="194">
        <f>IF(COUNTIF(V22:X22,"-")=COUNTA(V22:X22),"-",SUM(V22:X22))</f>
        <v>-3231472</v>
      </c>
      <c r="V22" s="194">
        <v>-3231472</v>
      </c>
      <c r="W22" s="194" t="s">
        <v>24</v>
      </c>
      <c r="X22" s="194" t="s">
        <v>24</v>
      </c>
    </row>
    <row r="23" spans="1:24" ht="15.95" customHeight="1">
      <c r="A23" s="1" t="s">
        <v>291</v>
      </c>
      <c r="B23" s="13"/>
      <c r="C23" s="16"/>
      <c r="D23" s="20" t="s">
        <v>292</v>
      </c>
      <c r="E23" s="20"/>
      <c r="F23" s="125"/>
      <c r="G23" s="125"/>
      <c r="H23" s="125"/>
      <c r="I23" s="125"/>
      <c r="J23" s="20"/>
      <c r="K23" s="139">
        <v>-9983</v>
      </c>
      <c r="L23" s="146"/>
      <c r="M23" s="139">
        <v>-9983</v>
      </c>
      <c r="N23" s="164"/>
      <c r="O23" s="155"/>
      <c r="P23" s="175"/>
      <c r="Q23" s="185" t="s">
        <v>24</v>
      </c>
      <c r="R23" s="175"/>
      <c r="U23" s="194">
        <f>IF(COUNTIF(V23:X23,"-")=COUNTA(V23:X23),"-",SUM(V23:X23))</f>
        <v>-9983016</v>
      </c>
      <c r="V23" s="194">
        <v>-9983016</v>
      </c>
      <c r="W23" s="194" t="s">
        <v>24</v>
      </c>
      <c r="X23" s="194" t="s">
        <v>24</v>
      </c>
    </row>
    <row r="24" spans="1:24" ht="15.95" customHeight="1">
      <c r="A24" s="1" t="s">
        <v>157</v>
      </c>
      <c r="B24" s="13"/>
      <c r="C24" s="111"/>
      <c r="D24" s="120" t="s">
        <v>70</v>
      </c>
      <c r="E24" s="120"/>
      <c r="F24" s="120"/>
      <c r="G24" s="128"/>
      <c r="H24" s="128"/>
      <c r="I24" s="128"/>
      <c r="J24" s="120"/>
      <c r="K24" s="140">
        <v>387599</v>
      </c>
      <c r="L24" s="147"/>
      <c r="M24" s="140" t="s">
        <v>24</v>
      </c>
      <c r="N24" s="165"/>
      <c r="O24" s="140">
        <v>387599</v>
      </c>
      <c r="P24" s="173"/>
      <c r="Q24" s="186" t="s">
        <v>24</v>
      </c>
      <c r="R24" s="192"/>
      <c r="S24" s="193"/>
      <c r="U24" s="194">
        <f>IF(COUNTIF(V24:X24,"-")=COUNTA(V24:X24),"-",SUM(V24:X24))</f>
        <v>387599308</v>
      </c>
      <c r="V24" s="194" t="s">
        <v>24</v>
      </c>
      <c r="W24" s="194">
        <v>387599308</v>
      </c>
      <c r="X24" s="194" t="s">
        <v>24</v>
      </c>
    </row>
    <row r="25" spans="1:24" ht="15.95" customHeight="1">
      <c r="A25" s="1" t="s">
        <v>294</v>
      </c>
      <c r="B25" s="13"/>
      <c r="C25" s="113"/>
      <c r="D25" s="122" t="s">
        <v>67</v>
      </c>
      <c r="E25" s="122"/>
      <c r="F25" s="127"/>
      <c r="G25" s="127"/>
      <c r="H25" s="131"/>
      <c r="I25" s="127"/>
      <c r="J25" s="122"/>
      <c r="K25" s="143">
        <v>-434835</v>
      </c>
      <c r="L25" s="150"/>
      <c r="M25" s="143">
        <v>-397009</v>
      </c>
      <c r="N25" s="166" t="s">
        <v>375</v>
      </c>
      <c r="O25" s="143">
        <v>-37826</v>
      </c>
      <c r="P25" s="176" t="s">
        <v>375</v>
      </c>
      <c r="Q25" s="187" t="s">
        <v>24</v>
      </c>
      <c r="R25" s="176"/>
      <c r="S25" s="193"/>
      <c r="U25" s="194">
        <f>IF(COUNTIF(V25:X25,"-")=COUNTA(V25:X25),"-",SUM(V25:X25))</f>
        <v>-434834830</v>
      </c>
      <c r="V25" s="194">
        <f>IF(AND(V17="-",COUNTIF(V22:V23,"-")=COUNTA(V22:V23),V24="-"),"-",SUM(V17,V22:V23,V24))</f>
        <v>-397008909</v>
      </c>
      <c r="W25" s="194">
        <f>IF(AND(W16="-",W17="-",COUNTIF(W22:W23,"-")=COUNTA(W22:W23),W24="-"),"-",SUM(W16,W17,W22:W23,W24))</f>
        <v>-37825921</v>
      </c>
      <c r="X25" s="194" t="s">
        <v>24</v>
      </c>
    </row>
    <row r="26" spans="1:24" ht="15.95" customHeight="1">
      <c r="A26" s="1" t="s">
        <v>240</v>
      </c>
      <c r="B26" s="13"/>
      <c r="C26" s="114" t="s">
        <v>141</v>
      </c>
      <c r="D26" s="123"/>
      <c r="E26" s="123"/>
      <c r="F26" s="123"/>
      <c r="G26" s="129"/>
      <c r="H26" s="129"/>
      <c r="I26" s="129"/>
      <c r="J26" s="123"/>
      <c r="K26" s="144">
        <v>82046747</v>
      </c>
      <c r="L26" s="151"/>
      <c r="M26" s="144">
        <v>121699346</v>
      </c>
      <c r="N26" s="167"/>
      <c r="O26" s="144">
        <v>-39652599</v>
      </c>
      <c r="P26" s="177"/>
      <c r="Q26" s="188" t="s">
        <v>24</v>
      </c>
      <c r="R26" s="177"/>
      <c r="S26" s="193"/>
      <c r="U26" s="194">
        <f>IF(COUNTIF(V26:X26,"-")=COUNTA(V26:X26),"-",SUM(V26:X26))</f>
        <v>82046746976</v>
      </c>
      <c r="V26" s="194">
        <v>121699346073</v>
      </c>
      <c r="W26" s="194">
        <v>-39652599097</v>
      </c>
      <c r="X26" s="194" t="s">
        <v>24</v>
      </c>
    </row>
    <row r="27" spans="1:24" ht="6.75" customHeight="1">
      <c r="B27" s="13"/>
      <c r="C27" s="115"/>
      <c r="D27" s="124"/>
      <c r="E27" s="124"/>
      <c r="F27" s="124"/>
      <c r="G27" s="124"/>
      <c r="H27" s="124"/>
      <c r="I27" s="124"/>
      <c r="J27" s="124"/>
      <c r="K27" s="13"/>
      <c r="L27" s="13"/>
      <c r="M27" s="13"/>
      <c r="N27" s="13"/>
      <c r="O27" s="13"/>
      <c r="P27" s="13"/>
      <c r="Q27" s="13"/>
      <c r="R27" s="21"/>
      <c r="S27" s="193"/>
    </row>
    <row r="28" spans="1:24" ht="15.6" customHeight="1">
      <c r="B28" s="13"/>
      <c r="C28" s="116"/>
      <c r="D28" s="23" t="s">
        <v>368</v>
      </c>
      <c r="F28" s="104"/>
      <c r="G28" s="130"/>
      <c r="H28" s="104"/>
      <c r="I28" s="104"/>
      <c r="J28" s="116"/>
      <c r="K28" s="13"/>
      <c r="L28" s="13"/>
      <c r="M28" s="13"/>
      <c r="N28" s="13"/>
      <c r="O28" s="13"/>
      <c r="P28" s="13"/>
      <c r="Q28" s="13"/>
      <c r="R28" s="21"/>
      <c r="S28" s="193"/>
    </row>
  </sheetData>
  <mergeCells count="28">
    <mergeCell ref="C5:R5"/>
    <mergeCell ref="C6:R6"/>
    <mergeCell ref="C7:R7"/>
    <mergeCell ref="M10:N10"/>
    <mergeCell ref="O10:P10"/>
    <mergeCell ref="Q10:R10"/>
    <mergeCell ref="M12:N12"/>
    <mergeCell ref="M13:N13"/>
    <mergeCell ref="M14:N14"/>
    <mergeCell ref="M15:N15"/>
    <mergeCell ref="M16:N16"/>
    <mergeCell ref="K17:L17"/>
    <mergeCell ref="Q17:R17"/>
    <mergeCell ref="K18:L18"/>
    <mergeCell ref="Q18:R18"/>
    <mergeCell ref="K19:L19"/>
    <mergeCell ref="Q19:R19"/>
    <mergeCell ref="K20:L20"/>
    <mergeCell ref="Q20:R20"/>
    <mergeCell ref="K21:L21"/>
    <mergeCell ref="Q21:R21"/>
    <mergeCell ref="O22:P22"/>
    <mergeCell ref="Q22:R22"/>
    <mergeCell ref="O23:P23"/>
    <mergeCell ref="Q23:R23"/>
    <mergeCell ref="Q24:R24"/>
    <mergeCell ref="C9:J10"/>
    <mergeCell ref="K9:L10"/>
  </mergeCells>
  <phoneticPr fontId="11"/>
  <pageMargins left="0.70866141732283472" right="0.70866141732283472" top="0.39370078740157483" bottom="0.39370078740157483" header="0.51181102362204722" footer="0.51181102362204722"/>
  <pageSetup paperSize="9" scale="8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4:T65"/>
  <sheetViews>
    <sheetView topLeftCell="B1" zoomScale="85" zoomScaleNormal="85" workbookViewId="0">
      <selection activeCell="C1" sqref="C1"/>
    </sheetView>
  </sheetViews>
  <sheetFormatPr defaultRowHeight="13.5"/>
  <cols>
    <col min="1" max="1" width="9" style="6" hidden="1" customWidth="1"/>
    <col min="2" max="2" width="0.75" style="25" customWidth="1"/>
    <col min="3" max="11" width="2.125" style="25" customWidth="1"/>
    <col min="12" max="12" width="13.25" style="25" customWidth="1"/>
    <col min="13" max="13" width="21.625" style="25" bestFit="1" customWidth="1"/>
    <col min="14" max="14" width="3" style="25" customWidth="1"/>
    <col min="15" max="15" width="0.75" style="3" customWidth="1"/>
    <col min="16" max="16" width="9" style="3" customWidth="1"/>
    <col min="17" max="17" width="9" style="3" hidden="1" customWidth="1"/>
    <col min="18" max="16384" width="9" style="3" customWidth="1"/>
  </cols>
  <sheetData>
    <row r="4" spans="1:20" s="98" customFormat="1">
      <c r="A4" s="195"/>
      <c r="B4" s="197"/>
      <c r="C4" s="197"/>
      <c r="D4" s="98"/>
      <c r="E4" s="98"/>
      <c r="F4" s="98"/>
      <c r="G4" s="98"/>
      <c r="H4" s="98"/>
      <c r="I4" s="99"/>
      <c r="J4" s="99"/>
      <c r="K4" s="99"/>
      <c r="L4" s="99"/>
      <c r="M4" s="99"/>
      <c r="N4" s="99"/>
    </row>
    <row r="5" spans="1:20" s="98" customFormat="1" ht="24">
      <c r="A5" s="195"/>
      <c r="B5" s="198"/>
      <c r="C5" s="69" t="s">
        <v>371</v>
      </c>
      <c r="D5" s="69"/>
      <c r="E5" s="69"/>
      <c r="F5" s="69"/>
      <c r="G5" s="69"/>
      <c r="H5" s="69"/>
      <c r="I5" s="69"/>
      <c r="J5" s="69"/>
      <c r="K5" s="69"/>
      <c r="L5" s="69"/>
      <c r="M5" s="69"/>
      <c r="N5" s="69"/>
    </row>
    <row r="6" spans="1:20" s="98" customFormat="1" ht="14.25">
      <c r="A6" s="68"/>
      <c r="B6" s="199"/>
      <c r="C6" s="201" t="s">
        <v>13</v>
      </c>
      <c r="D6" s="201"/>
      <c r="E6" s="201"/>
      <c r="F6" s="201"/>
      <c r="G6" s="201"/>
      <c r="H6" s="201"/>
      <c r="I6" s="201"/>
      <c r="J6" s="201"/>
      <c r="K6" s="201"/>
      <c r="L6" s="201"/>
      <c r="M6" s="201"/>
      <c r="N6" s="201"/>
    </row>
    <row r="7" spans="1:20" s="98" customFormat="1" ht="14.25">
      <c r="A7" s="68"/>
      <c r="B7" s="199"/>
      <c r="C7" s="201" t="s">
        <v>374</v>
      </c>
      <c r="D7" s="201"/>
      <c r="E7" s="201"/>
      <c r="F7" s="201"/>
      <c r="G7" s="201"/>
      <c r="H7" s="201"/>
      <c r="I7" s="201"/>
      <c r="J7" s="201"/>
      <c r="K7" s="201"/>
      <c r="L7" s="201"/>
      <c r="M7" s="201"/>
      <c r="N7" s="201"/>
    </row>
    <row r="8" spans="1:20" s="98" customFormat="1" ht="14.25">
      <c r="A8" s="68"/>
      <c r="B8" s="199"/>
      <c r="C8" s="202"/>
      <c r="D8" s="202"/>
      <c r="E8" s="202"/>
      <c r="F8" s="202"/>
      <c r="G8" s="202"/>
      <c r="H8" s="202"/>
      <c r="I8" s="202"/>
      <c r="J8" s="202"/>
      <c r="K8" s="202"/>
      <c r="L8" s="202"/>
      <c r="M8" s="202"/>
      <c r="N8" s="249" t="s">
        <v>373</v>
      </c>
    </row>
    <row r="9" spans="1:20" s="98" customFormat="1">
      <c r="A9" s="68"/>
      <c r="B9" s="199"/>
      <c r="C9" s="203" t="s">
        <v>6</v>
      </c>
      <c r="D9" s="217"/>
      <c r="E9" s="217"/>
      <c r="F9" s="217"/>
      <c r="G9" s="217"/>
      <c r="H9" s="217"/>
      <c r="I9" s="217"/>
      <c r="J9" s="219"/>
      <c r="K9" s="219"/>
      <c r="L9" s="234"/>
      <c r="M9" s="242" t="s">
        <v>359</v>
      </c>
      <c r="N9" s="250"/>
    </row>
    <row r="10" spans="1:20" s="98" customFormat="1" ht="14.25">
      <c r="A10" s="68" t="s">
        <v>357</v>
      </c>
      <c r="B10" s="199"/>
      <c r="C10" s="204"/>
      <c r="D10" s="218"/>
      <c r="E10" s="218"/>
      <c r="F10" s="218"/>
      <c r="G10" s="218"/>
      <c r="H10" s="218"/>
      <c r="I10" s="218"/>
      <c r="J10" s="218"/>
      <c r="K10" s="218"/>
      <c r="L10" s="235"/>
      <c r="M10" s="243"/>
      <c r="N10" s="251"/>
    </row>
    <row r="11" spans="1:20" s="98" customFormat="1">
      <c r="A11" s="196"/>
      <c r="B11" s="200"/>
      <c r="C11" s="205" t="s">
        <v>58</v>
      </c>
      <c r="D11" s="219"/>
      <c r="E11" s="219"/>
      <c r="F11" s="213"/>
      <c r="G11" s="213"/>
      <c r="H11" s="219"/>
      <c r="I11" s="213"/>
      <c r="J11" s="219"/>
      <c r="K11" s="219"/>
      <c r="L11" s="234"/>
      <c r="M11" s="244"/>
      <c r="N11" s="252"/>
      <c r="T11" s="255"/>
    </row>
    <row r="12" spans="1:20" s="98" customFormat="1">
      <c r="A12" s="195" t="s">
        <v>23</v>
      </c>
      <c r="B12" s="99"/>
      <c r="C12" s="206"/>
      <c r="D12" s="202" t="s">
        <v>297</v>
      </c>
      <c r="E12" s="202"/>
      <c r="F12" s="223"/>
      <c r="G12" s="223"/>
      <c r="H12" s="202"/>
      <c r="I12" s="223"/>
      <c r="J12" s="202"/>
      <c r="K12" s="202"/>
      <c r="L12" s="236"/>
      <c r="M12" s="32">
        <v>24024778</v>
      </c>
      <c r="N12" s="58" t="s">
        <v>375</v>
      </c>
      <c r="Q12" s="98">
        <f>IF(AND(Q13="-",Q18="-"),"-",SUM(Q13,Q18))</f>
        <v>24024778286</v>
      </c>
      <c r="T12" s="255"/>
    </row>
    <row r="13" spans="1:20" s="98" customFormat="1">
      <c r="A13" s="195" t="s">
        <v>298</v>
      </c>
      <c r="B13" s="99"/>
      <c r="C13" s="206"/>
      <c r="D13" s="202"/>
      <c r="E13" s="202" t="s">
        <v>185</v>
      </c>
      <c r="F13" s="223"/>
      <c r="G13" s="223"/>
      <c r="H13" s="223"/>
      <c r="I13" s="223"/>
      <c r="J13" s="202"/>
      <c r="K13" s="202"/>
      <c r="L13" s="236"/>
      <c r="M13" s="32">
        <v>9834470</v>
      </c>
      <c r="N13" s="58"/>
      <c r="Q13" s="98">
        <f>IF(COUNTIF(Q14:Q17,"-")=COUNTA(Q14:Q17),"-",SUM(Q14:Q17))</f>
        <v>9834469881</v>
      </c>
      <c r="T13" s="255"/>
    </row>
    <row r="14" spans="1:20" s="98" customFormat="1">
      <c r="A14" s="195" t="s">
        <v>83</v>
      </c>
      <c r="B14" s="99"/>
      <c r="C14" s="206"/>
      <c r="D14" s="202"/>
      <c r="E14" s="202"/>
      <c r="F14" s="223" t="s">
        <v>300</v>
      </c>
      <c r="G14" s="223"/>
      <c r="H14" s="223"/>
      <c r="I14" s="223"/>
      <c r="J14" s="202"/>
      <c r="K14" s="202"/>
      <c r="L14" s="236"/>
      <c r="M14" s="32">
        <v>5085611</v>
      </c>
      <c r="N14" s="58"/>
      <c r="Q14" s="98">
        <v>5085611318</v>
      </c>
      <c r="T14" s="255"/>
    </row>
    <row r="15" spans="1:20" s="98" customFormat="1">
      <c r="A15" s="195" t="s">
        <v>161</v>
      </c>
      <c r="B15" s="99"/>
      <c r="C15" s="206"/>
      <c r="D15" s="202"/>
      <c r="E15" s="202"/>
      <c r="F15" s="223" t="s">
        <v>301</v>
      </c>
      <c r="G15" s="223"/>
      <c r="H15" s="223"/>
      <c r="I15" s="223"/>
      <c r="J15" s="202"/>
      <c r="K15" s="202"/>
      <c r="L15" s="236"/>
      <c r="M15" s="32">
        <v>4381975</v>
      </c>
      <c r="N15" s="58"/>
      <c r="Q15" s="98">
        <v>4381974819</v>
      </c>
      <c r="T15" s="255"/>
    </row>
    <row r="16" spans="1:20" s="98" customFormat="1">
      <c r="A16" s="195" t="s">
        <v>227</v>
      </c>
      <c r="B16" s="99"/>
      <c r="C16" s="207"/>
      <c r="D16" s="202"/>
      <c r="E16" s="202"/>
      <c r="F16" s="202" t="s">
        <v>302</v>
      </c>
      <c r="G16" s="202"/>
      <c r="H16" s="202"/>
      <c r="I16" s="202"/>
      <c r="J16" s="202"/>
      <c r="K16" s="202"/>
      <c r="L16" s="236"/>
      <c r="M16" s="32">
        <v>206975</v>
      </c>
      <c r="N16" s="58"/>
      <c r="Q16" s="98">
        <v>206975029</v>
      </c>
      <c r="T16" s="255"/>
    </row>
    <row r="17" spans="1:20" s="98" customFormat="1">
      <c r="A17" s="195" t="s">
        <v>303</v>
      </c>
      <c r="B17" s="99"/>
      <c r="C17" s="207"/>
      <c r="D17" s="202"/>
      <c r="E17" s="202"/>
      <c r="F17" s="202" t="s">
        <v>304</v>
      </c>
      <c r="G17" s="202"/>
      <c r="H17" s="202"/>
      <c r="I17" s="202"/>
      <c r="J17" s="202"/>
      <c r="K17" s="202"/>
      <c r="L17" s="236"/>
      <c r="M17" s="32">
        <v>159909</v>
      </c>
      <c r="N17" s="58"/>
      <c r="Q17" s="98">
        <v>159908715</v>
      </c>
      <c r="T17" s="255"/>
    </row>
    <row r="18" spans="1:20" s="98" customFormat="1">
      <c r="A18" s="195" t="s">
        <v>305</v>
      </c>
      <c r="B18" s="99"/>
      <c r="C18" s="207"/>
      <c r="D18" s="202"/>
      <c r="E18" s="202" t="s">
        <v>82</v>
      </c>
      <c r="F18" s="202"/>
      <c r="G18" s="202"/>
      <c r="H18" s="202"/>
      <c r="I18" s="202"/>
      <c r="J18" s="202"/>
      <c r="K18" s="202"/>
      <c r="L18" s="236"/>
      <c r="M18" s="32">
        <v>14190308</v>
      </c>
      <c r="N18" s="58" t="s">
        <v>375</v>
      </c>
      <c r="Q18" s="98">
        <f>IF(COUNTIF(Q19:Q22,"-")=COUNTA(Q19:Q22),"-",SUM(Q19:Q22))</f>
        <v>14190308405</v>
      </c>
      <c r="T18" s="255"/>
    </row>
    <row r="19" spans="1:20" s="98" customFormat="1">
      <c r="A19" s="195" t="s">
        <v>306</v>
      </c>
      <c r="B19" s="99"/>
      <c r="C19" s="207"/>
      <c r="D19" s="202"/>
      <c r="E19" s="202"/>
      <c r="F19" s="202" t="s">
        <v>94</v>
      </c>
      <c r="G19" s="202"/>
      <c r="H19" s="202"/>
      <c r="I19" s="202"/>
      <c r="J19" s="202"/>
      <c r="K19" s="202"/>
      <c r="L19" s="236"/>
      <c r="M19" s="32">
        <v>3222926</v>
      </c>
      <c r="N19" s="58"/>
      <c r="Q19" s="98">
        <v>3222926406</v>
      </c>
      <c r="T19" s="255"/>
    </row>
    <row r="20" spans="1:20" s="98" customFormat="1">
      <c r="A20" s="195" t="s">
        <v>307</v>
      </c>
      <c r="B20" s="99"/>
      <c r="C20" s="207"/>
      <c r="D20" s="202"/>
      <c r="E20" s="202"/>
      <c r="F20" s="202" t="s">
        <v>308</v>
      </c>
      <c r="G20" s="202"/>
      <c r="H20" s="202"/>
      <c r="I20" s="202"/>
      <c r="J20" s="202"/>
      <c r="K20" s="202"/>
      <c r="L20" s="236"/>
      <c r="M20" s="32">
        <v>8251319</v>
      </c>
      <c r="N20" s="58"/>
      <c r="Q20" s="98">
        <v>8251319465</v>
      </c>
      <c r="T20" s="255"/>
    </row>
    <row r="21" spans="1:20" s="98" customFormat="1">
      <c r="A21" s="195" t="s">
        <v>309</v>
      </c>
      <c r="B21" s="99"/>
      <c r="C21" s="207"/>
      <c r="D21" s="202"/>
      <c r="E21" s="202"/>
      <c r="F21" s="202" t="s">
        <v>310</v>
      </c>
      <c r="G21" s="202"/>
      <c r="H21" s="202"/>
      <c r="I21" s="202"/>
      <c r="J21" s="202"/>
      <c r="K21" s="202"/>
      <c r="L21" s="236"/>
      <c r="M21" s="32">
        <v>1793297</v>
      </c>
      <c r="N21" s="36"/>
      <c r="Q21" s="98">
        <v>1793297405</v>
      </c>
      <c r="T21" s="255"/>
    </row>
    <row r="22" spans="1:20" s="98" customFormat="1">
      <c r="A22" s="195" t="s">
        <v>311</v>
      </c>
      <c r="B22" s="99"/>
      <c r="C22" s="207"/>
      <c r="D22" s="202"/>
      <c r="E22" s="229"/>
      <c r="F22" s="202" t="s">
        <v>304</v>
      </c>
      <c r="G22" s="202"/>
      <c r="H22" s="202"/>
      <c r="I22" s="202"/>
      <c r="J22" s="202"/>
      <c r="K22" s="202"/>
      <c r="L22" s="236"/>
      <c r="M22" s="32">
        <v>922765</v>
      </c>
      <c r="N22" s="58"/>
      <c r="Q22" s="98">
        <v>922765129</v>
      </c>
      <c r="T22" s="255"/>
    </row>
    <row r="23" spans="1:20" s="98" customFormat="1">
      <c r="A23" s="195" t="s">
        <v>171</v>
      </c>
      <c r="B23" s="99"/>
      <c r="C23" s="207"/>
      <c r="D23" s="202" t="s">
        <v>313</v>
      </c>
      <c r="E23" s="229"/>
      <c r="F23" s="202"/>
      <c r="G23" s="202"/>
      <c r="H23" s="202"/>
      <c r="I23" s="202"/>
      <c r="J23" s="202"/>
      <c r="K23" s="202"/>
      <c r="L23" s="236"/>
      <c r="M23" s="32">
        <v>25595716</v>
      </c>
      <c r="N23" s="58"/>
      <c r="Q23" s="98">
        <f>IF(COUNTIF(Q24:Q27,"-")=COUNTA(Q24:Q27),"-",SUM(Q24:Q27))</f>
        <v>25595716117</v>
      </c>
      <c r="T23" s="255"/>
    </row>
    <row r="24" spans="1:20" s="98" customFormat="1">
      <c r="A24" s="195" t="s">
        <v>314</v>
      </c>
      <c r="B24" s="99"/>
      <c r="C24" s="207"/>
      <c r="D24" s="202"/>
      <c r="E24" s="229" t="s">
        <v>315</v>
      </c>
      <c r="F24" s="202"/>
      <c r="G24" s="202"/>
      <c r="H24" s="202"/>
      <c r="I24" s="202"/>
      <c r="J24" s="202"/>
      <c r="K24" s="202"/>
      <c r="L24" s="236"/>
      <c r="M24" s="32">
        <v>17359265</v>
      </c>
      <c r="N24" s="58"/>
      <c r="Q24" s="98">
        <v>17359265363</v>
      </c>
      <c r="T24" s="255"/>
    </row>
    <row r="25" spans="1:20" s="98" customFormat="1">
      <c r="A25" s="195" t="s">
        <v>204</v>
      </c>
      <c r="B25" s="99"/>
      <c r="C25" s="207"/>
      <c r="D25" s="202"/>
      <c r="E25" s="229" t="s">
        <v>55</v>
      </c>
      <c r="F25" s="202"/>
      <c r="G25" s="202"/>
      <c r="H25" s="202"/>
      <c r="I25" s="202"/>
      <c r="J25" s="202"/>
      <c r="K25" s="202"/>
      <c r="L25" s="236"/>
      <c r="M25" s="32">
        <v>7463807</v>
      </c>
      <c r="N25" s="58"/>
      <c r="Q25" s="98">
        <v>7463806713</v>
      </c>
      <c r="T25" s="255"/>
    </row>
    <row r="26" spans="1:20" s="98" customFormat="1">
      <c r="A26" s="195" t="s">
        <v>316</v>
      </c>
      <c r="B26" s="99"/>
      <c r="C26" s="207"/>
      <c r="D26" s="202"/>
      <c r="E26" s="229" t="s">
        <v>317</v>
      </c>
      <c r="F26" s="202"/>
      <c r="G26" s="202"/>
      <c r="H26" s="202"/>
      <c r="I26" s="202"/>
      <c r="J26" s="202"/>
      <c r="K26" s="202"/>
      <c r="L26" s="236"/>
      <c r="M26" s="32">
        <v>364624</v>
      </c>
      <c r="N26" s="58"/>
      <c r="Q26" s="98">
        <v>364623557</v>
      </c>
      <c r="T26" s="255"/>
    </row>
    <row r="27" spans="1:20" s="98" customFormat="1">
      <c r="A27" s="195" t="s">
        <v>245</v>
      </c>
      <c r="B27" s="99"/>
      <c r="C27" s="207"/>
      <c r="D27" s="202"/>
      <c r="E27" s="229" t="s">
        <v>318</v>
      </c>
      <c r="F27" s="202"/>
      <c r="G27" s="202"/>
      <c r="H27" s="202"/>
      <c r="I27" s="229"/>
      <c r="J27" s="202"/>
      <c r="K27" s="202"/>
      <c r="L27" s="236"/>
      <c r="M27" s="32">
        <v>408020</v>
      </c>
      <c r="N27" s="58"/>
      <c r="Q27" s="98">
        <v>408020484</v>
      </c>
      <c r="T27" s="255"/>
    </row>
    <row r="28" spans="1:20" s="98" customFormat="1">
      <c r="A28" s="195" t="s">
        <v>210</v>
      </c>
      <c r="B28" s="99"/>
      <c r="C28" s="207"/>
      <c r="D28" s="202" t="s">
        <v>319</v>
      </c>
      <c r="E28" s="229"/>
      <c r="F28" s="202"/>
      <c r="G28" s="202"/>
      <c r="H28" s="202"/>
      <c r="I28" s="229"/>
      <c r="J28" s="202"/>
      <c r="K28" s="202"/>
      <c r="L28" s="236"/>
      <c r="M28" s="32">
        <v>135104</v>
      </c>
      <c r="N28" s="58"/>
      <c r="Q28" s="98">
        <f>IF(COUNTIF(Q29:Q30,"-")=COUNTA(Q29:Q30),"-",SUM(Q29:Q30))</f>
        <v>135104201</v>
      </c>
      <c r="T28" s="255"/>
    </row>
    <row r="29" spans="1:20" s="98" customFormat="1">
      <c r="A29" s="195" t="s">
        <v>234</v>
      </c>
      <c r="B29" s="99"/>
      <c r="C29" s="207"/>
      <c r="D29" s="202"/>
      <c r="E29" s="229" t="s">
        <v>191</v>
      </c>
      <c r="F29" s="202"/>
      <c r="G29" s="202"/>
      <c r="H29" s="202"/>
      <c r="I29" s="202"/>
      <c r="J29" s="202"/>
      <c r="K29" s="202"/>
      <c r="L29" s="236"/>
      <c r="M29" s="32">
        <v>135104</v>
      </c>
      <c r="N29" s="58"/>
      <c r="Q29" s="98">
        <v>135104201</v>
      </c>
      <c r="T29" s="255"/>
    </row>
    <row r="30" spans="1:20" s="98" customFormat="1">
      <c r="A30" s="195" t="s">
        <v>322</v>
      </c>
      <c r="B30" s="99"/>
      <c r="C30" s="207"/>
      <c r="D30" s="202"/>
      <c r="E30" s="229" t="s">
        <v>304</v>
      </c>
      <c r="F30" s="202"/>
      <c r="G30" s="202"/>
      <c r="H30" s="202"/>
      <c r="I30" s="202"/>
      <c r="J30" s="202"/>
      <c r="K30" s="202"/>
      <c r="L30" s="236"/>
      <c r="M30" s="32" t="s">
        <v>24</v>
      </c>
      <c r="N30" s="58"/>
      <c r="Q30" s="98" t="s">
        <v>24</v>
      </c>
      <c r="T30" s="255"/>
    </row>
    <row r="31" spans="1:20" s="98" customFormat="1">
      <c r="A31" s="195" t="s">
        <v>323</v>
      </c>
      <c r="B31" s="99"/>
      <c r="C31" s="207"/>
      <c r="D31" s="202" t="s">
        <v>324</v>
      </c>
      <c r="E31" s="229"/>
      <c r="F31" s="202"/>
      <c r="G31" s="202"/>
      <c r="H31" s="202"/>
      <c r="I31" s="202"/>
      <c r="J31" s="202"/>
      <c r="K31" s="202"/>
      <c r="L31" s="236"/>
      <c r="M31" s="32">
        <v>98117</v>
      </c>
      <c r="N31" s="58"/>
      <c r="Q31" s="98">
        <v>98117000</v>
      </c>
      <c r="T31" s="255"/>
    </row>
    <row r="32" spans="1:20" s="98" customFormat="1">
      <c r="A32" s="195" t="s">
        <v>60</v>
      </c>
      <c r="B32" s="99"/>
      <c r="C32" s="208" t="s">
        <v>296</v>
      </c>
      <c r="D32" s="220"/>
      <c r="E32" s="230"/>
      <c r="F32" s="220"/>
      <c r="G32" s="220"/>
      <c r="H32" s="220"/>
      <c r="I32" s="220"/>
      <c r="J32" s="220"/>
      <c r="K32" s="220"/>
      <c r="L32" s="237"/>
      <c r="M32" s="53">
        <v>1533951</v>
      </c>
      <c r="N32" s="59"/>
      <c r="Q32" s="98">
        <f>IF(COUNTIF(Q12:Q31,"-")=COUNTA(Q12:Q31),"-",SUM(Q23,Q31)-SUM(Q12,Q28))</f>
        <v>1533950630</v>
      </c>
      <c r="T32" s="255"/>
    </row>
    <row r="33" spans="1:20" s="98" customFormat="1">
      <c r="A33" s="195"/>
      <c r="B33" s="99"/>
      <c r="C33" s="207" t="s">
        <v>370</v>
      </c>
      <c r="D33" s="202"/>
      <c r="E33" s="229"/>
      <c r="F33" s="202"/>
      <c r="G33" s="202"/>
      <c r="H33" s="202"/>
      <c r="I33" s="229"/>
      <c r="J33" s="202"/>
      <c r="K33" s="202"/>
      <c r="L33" s="236"/>
      <c r="M33" s="245"/>
      <c r="N33" s="60"/>
      <c r="T33" s="255"/>
    </row>
    <row r="34" spans="1:20" s="98" customFormat="1">
      <c r="A34" s="195" t="s">
        <v>326</v>
      </c>
      <c r="B34" s="99"/>
      <c r="C34" s="207"/>
      <c r="D34" s="202" t="s">
        <v>167</v>
      </c>
      <c r="E34" s="229"/>
      <c r="F34" s="202"/>
      <c r="G34" s="202"/>
      <c r="H34" s="202"/>
      <c r="I34" s="202"/>
      <c r="J34" s="202"/>
      <c r="K34" s="202"/>
      <c r="L34" s="236"/>
      <c r="M34" s="32">
        <v>4671966</v>
      </c>
      <c r="N34" s="58" t="s">
        <v>375</v>
      </c>
      <c r="Q34" s="98">
        <f>IF(COUNTIF(Q35:Q39,"-")=COUNTA(Q35:Q39),"-",SUM(Q35:Q39))</f>
        <v>4671966210</v>
      </c>
      <c r="T34" s="255"/>
    </row>
    <row r="35" spans="1:20" s="98" customFormat="1">
      <c r="A35" s="195" t="s">
        <v>150</v>
      </c>
      <c r="B35" s="99"/>
      <c r="C35" s="207"/>
      <c r="D35" s="202"/>
      <c r="E35" s="229" t="s">
        <v>72</v>
      </c>
      <c r="F35" s="202"/>
      <c r="G35" s="202"/>
      <c r="H35" s="202"/>
      <c r="I35" s="202"/>
      <c r="J35" s="202"/>
      <c r="K35" s="202"/>
      <c r="L35" s="236"/>
      <c r="M35" s="32">
        <v>2359178</v>
      </c>
      <c r="N35" s="58"/>
      <c r="Q35" s="98">
        <v>2359177671</v>
      </c>
      <c r="T35" s="255"/>
    </row>
    <row r="36" spans="1:20" s="98" customFormat="1">
      <c r="A36" s="195" t="s">
        <v>327</v>
      </c>
      <c r="B36" s="99"/>
      <c r="C36" s="207"/>
      <c r="D36" s="202"/>
      <c r="E36" s="229" t="s">
        <v>328</v>
      </c>
      <c r="F36" s="202"/>
      <c r="G36" s="202"/>
      <c r="H36" s="202"/>
      <c r="I36" s="202"/>
      <c r="J36" s="202"/>
      <c r="K36" s="202"/>
      <c r="L36" s="236"/>
      <c r="M36" s="32">
        <v>967532</v>
      </c>
      <c r="N36" s="58"/>
      <c r="Q36" s="98">
        <v>967531578</v>
      </c>
      <c r="T36" s="255"/>
    </row>
    <row r="37" spans="1:20" s="98" customFormat="1">
      <c r="A37" s="195" t="s">
        <v>329</v>
      </c>
      <c r="B37" s="99"/>
      <c r="C37" s="207"/>
      <c r="D37" s="202"/>
      <c r="E37" s="229" t="s">
        <v>330</v>
      </c>
      <c r="F37" s="202"/>
      <c r="G37" s="202"/>
      <c r="H37" s="202"/>
      <c r="I37" s="202"/>
      <c r="J37" s="202"/>
      <c r="K37" s="202"/>
      <c r="L37" s="236"/>
      <c r="M37" s="32">
        <v>122757</v>
      </c>
      <c r="N37" s="58"/>
      <c r="Q37" s="98">
        <v>122756961</v>
      </c>
      <c r="T37" s="255"/>
    </row>
    <row r="38" spans="1:20" s="98" customFormat="1">
      <c r="A38" s="195" t="s">
        <v>256</v>
      </c>
      <c r="B38" s="99"/>
      <c r="C38" s="207"/>
      <c r="D38" s="202"/>
      <c r="E38" s="229" t="s">
        <v>331</v>
      </c>
      <c r="F38" s="202"/>
      <c r="G38" s="202"/>
      <c r="H38" s="202"/>
      <c r="I38" s="202"/>
      <c r="J38" s="202"/>
      <c r="K38" s="202"/>
      <c r="L38" s="236"/>
      <c r="M38" s="32">
        <v>1222500</v>
      </c>
      <c r="N38" s="58"/>
      <c r="Q38" s="98">
        <v>1222500000</v>
      </c>
      <c r="T38" s="255"/>
    </row>
    <row r="39" spans="1:20" s="98" customFormat="1">
      <c r="A39" s="195" t="s">
        <v>332</v>
      </c>
      <c r="B39" s="99"/>
      <c r="C39" s="207"/>
      <c r="D39" s="202"/>
      <c r="E39" s="229" t="s">
        <v>304</v>
      </c>
      <c r="F39" s="202"/>
      <c r="G39" s="202"/>
      <c r="H39" s="202"/>
      <c r="I39" s="202"/>
      <c r="J39" s="202"/>
      <c r="K39" s="202"/>
      <c r="L39" s="236"/>
      <c r="M39" s="32" t="s">
        <v>24</v>
      </c>
      <c r="N39" s="58"/>
      <c r="Q39" s="98" t="s">
        <v>24</v>
      </c>
      <c r="T39" s="255"/>
    </row>
    <row r="40" spans="1:20" s="98" customFormat="1">
      <c r="A40" s="195" t="s">
        <v>333</v>
      </c>
      <c r="B40" s="99"/>
      <c r="C40" s="207"/>
      <c r="D40" s="202" t="s">
        <v>334</v>
      </c>
      <c r="E40" s="229"/>
      <c r="F40" s="202"/>
      <c r="G40" s="202"/>
      <c r="H40" s="202"/>
      <c r="I40" s="229"/>
      <c r="J40" s="202"/>
      <c r="K40" s="202"/>
      <c r="L40" s="236"/>
      <c r="M40" s="32">
        <v>2906397</v>
      </c>
      <c r="N40" s="58" t="s">
        <v>375</v>
      </c>
      <c r="Q40" s="98">
        <f>IF(COUNTIF(Q41:Q45,"-")=COUNTA(Q41:Q45),"-",SUM(Q41:Q45))</f>
        <v>2906397264</v>
      </c>
      <c r="T40" s="255"/>
    </row>
    <row r="41" spans="1:20" s="98" customFormat="1">
      <c r="A41" s="195" t="s">
        <v>335</v>
      </c>
      <c r="B41" s="99"/>
      <c r="C41" s="207"/>
      <c r="D41" s="202"/>
      <c r="E41" s="229" t="s">
        <v>55</v>
      </c>
      <c r="F41" s="202"/>
      <c r="G41" s="202"/>
      <c r="H41" s="202"/>
      <c r="I41" s="229"/>
      <c r="J41" s="202"/>
      <c r="K41" s="202"/>
      <c r="L41" s="236"/>
      <c r="M41" s="32">
        <v>884856</v>
      </c>
      <c r="N41" s="58"/>
      <c r="Q41" s="98">
        <v>884855500</v>
      </c>
      <c r="T41" s="255"/>
    </row>
    <row r="42" spans="1:20" s="98" customFormat="1">
      <c r="A42" s="195" t="s">
        <v>321</v>
      </c>
      <c r="B42" s="99"/>
      <c r="C42" s="207"/>
      <c r="D42" s="202"/>
      <c r="E42" s="229" t="s">
        <v>336</v>
      </c>
      <c r="F42" s="202"/>
      <c r="G42" s="202"/>
      <c r="H42" s="202"/>
      <c r="I42" s="229"/>
      <c r="J42" s="202"/>
      <c r="K42" s="202"/>
      <c r="L42" s="236"/>
      <c r="M42" s="32">
        <v>1202190</v>
      </c>
      <c r="N42" s="58"/>
      <c r="Q42" s="98">
        <v>1202190000</v>
      </c>
      <c r="T42" s="255"/>
    </row>
    <row r="43" spans="1:20" s="98" customFormat="1">
      <c r="A43" s="195" t="s">
        <v>337</v>
      </c>
      <c r="B43" s="99"/>
      <c r="C43" s="207"/>
      <c r="D43" s="202"/>
      <c r="E43" s="229" t="s">
        <v>338</v>
      </c>
      <c r="F43" s="202"/>
      <c r="G43" s="202"/>
      <c r="H43" s="202"/>
      <c r="I43" s="202"/>
      <c r="J43" s="202"/>
      <c r="K43" s="202"/>
      <c r="L43" s="236"/>
      <c r="M43" s="32">
        <v>458017</v>
      </c>
      <c r="N43" s="58"/>
      <c r="Q43" s="98">
        <v>458017100</v>
      </c>
      <c r="T43" s="255"/>
    </row>
    <row r="44" spans="1:20" s="98" customFormat="1">
      <c r="A44" s="195" t="s">
        <v>339</v>
      </c>
      <c r="B44" s="99"/>
      <c r="C44" s="207"/>
      <c r="D44" s="202"/>
      <c r="E44" s="229" t="s">
        <v>341</v>
      </c>
      <c r="F44" s="202"/>
      <c r="G44" s="202"/>
      <c r="H44" s="202"/>
      <c r="I44" s="202"/>
      <c r="J44" s="202"/>
      <c r="K44" s="202"/>
      <c r="L44" s="236"/>
      <c r="M44" s="32">
        <v>361335</v>
      </c>
      <c r="N44" s="58"/>
      <c r="Q44" s="98">
        <v>361334664</v>
      </c>
      <c r="T44" s="255"/>
    </row>
    <row r="45" spans="1:20" s="98" customFormat="1">
      <c r="A45" s="195" t="s">
        <v>155</v>
      </c>
      <c r="B45" s="99"/>
      <c r="C45" s="207"/>
      <c r="D45" s="202"/>
      <c r="E45" s="229" t="s">
        <v>318</v>
      </c>
      <c r="F45" s="202"/>
      <c r="G45" s="202"/>
      <c r="H45" s="202"/>
      <c r="I45" s="202"/>
      <c r="J45" s="202"/>
      <c r="K45" s="202"/>
      <c r="L45" s="236"/>
      <c r="M45" s="32" t="s">
        <v>24</v>
      </c>
      <c r="N45" s="58"/>
      <c r="Q45" s="98" t="s">
        <v>24</v>
      </c>
      <c r="T45" s="255"/>
    </row>
    <row r="46" spans="1:20" s="98" customFormat="1">
      <c r="A46" s="195" t="s">
        <v>59</v>
      </c>
      <c r="B46" s="99"/>
      <c r="C46" s="208" t="s">
        <v>325</v>
      </c>
      <c r="D46" s="220"/>
      <c r="E46" s="230"/>
      <c r="F46" s="220"/>
      <c r="G46" s="220"/>
      <c r="H46" s="220"/>
      <c r="I46" s="220"/>
      <c r="J46" s="220"/>
      <c r="K46" s="220"/>
      <c r="L46" s="237"/>
      <c r="M46" s="53">
        <v>-1765569</v>
      </c>
      <c r="N46" s="59"/>
      <c r="Q46" s="98">
        <f>IF(AND(Q34="-",Q40="-"),"-",SUM(Q40)-SUM(Q34))</f>
        <v>-1765568946</v>
      </c>
      <c r="T46" s="255"/>
    </row>
    <row r="47" spans="1:20" s="98" customFormat="1">
      <c r="A47" s="195"/>
      <c r="B47" s="99"/>
      <c r="C47" s="207" t="s">
        <v>217</v>
      </c>
      <c r="D47" s="202"/>
      <c r="E47" s="229"/>
      <c r="F47" s="202"/>
      <c r="G47" s="202"/>
      <c r="H47" s="202"/>
      <c r="I47" s="202"/>
      <c r="J47" s="202"/>
      <c r="K47" s="202"/>
      <c r="L47" s="236"/>
      <c r="M47" s="245"/>
      <c r="N47" s="60"/>
      <c r="T47" s="255"/>
    </row>
    <row r="48" spans="1:20" s="98" customFormat="1">
      <c r="A48" s="195" t="s">
        <v>344</v>
      </c>
      <c r="B48" s="99"/>
      <c r="C48" s="207"/>
      <c r="D48" s="202" t="s">
        <v>39</v>
      </c>
      <c r="E48" s="229"/>
      <c r="F48" s="202"/>
      <c r="G48" s="202"/>
      <c r="H48" s="202"/>
      <c r="I48" s="202"/>
      <c r="J48" s="202"/>
      <c r="K48" s="202"/>
      <c r="L48" s="236"/>
      <c r="M48" s="32">
        <v>3130779</v>
      </c>
      <c r="N48" s="58"/>
      <c r="Q48" s="98">
        <f>IF(COUNTIF(Q49:Q50,"-")=COUNTA(Q49:Q50),"-",SUM(Q49:Q50))</f>
        <v>3130778524</v>
      </c>
      <c r="T48" s="255"/>
    </row>
    <row r="49" spans="1:20" s="98" customFormat="1">
      <c r="A49" s="195" t="s">
        <v>345</v>
      </c>
      <c r="B49" s="99"/>
      <c r="C49" s="207"/>
      <c r="D49" s="202"/>
      <c r="E49" s="229" t="s">
        <v>219</v>
      </c>
      <c r="F49" s="202"/>
      <c r="G49" s="202"/>
      <c r="H49" s="202"/>
      <c r="I49" s="202"/>
      <c r="J49" s="202"/>
      <c r="K49" s="202"/>
      <c r="L49" s="236"/>
      <c r="M49" s="32">
        <v>3130779</v>
      </c>
      <c r="N49" s="58"/>
      <c r="Q49" s="98">
        <v>3130778524</v>
      </c>
      <c r="T49" s="255"/>
    </row>
    <row r="50" spans="1:20" s="98" customFormat="1">
      <c r="A50" s="195" t="s">
        <v>97</v>
      </c>
      <c r="B50" s="99"/>
      <c r="C50" s="207"/>
      <c r="D50" s="202"/>
      <c r="E50" s="229" t="s">
        <v>304</v>
      </c>
      <c r="F50" s="202"/>
      <c r="G50" s="202"/>
      <c r="H50" s="202"/>
      <c r="I50" s="202"/>
      <c r="J50" s="202"/>
      <c r="K50" s="202"/>
      <c r="L50" s="236"/>
      <c r="M50" s="32" t="s">
        <v>24</v>
      </c>
      <c r="N50" s="58"/>
      <c r="Q50" s="98" t="s">
        <v>24</v>
      </c>
      <c r="T50" s="255"/>
    </row>
    <row r="51" spans="1:20" s="98" customFormat="1">
      <c r="A51" s="195" t="s">
        <v>347</v>
      </c>
      <c r="B51" s="99"/>
      <c r="C51" s="207"/>
      <c r="D51" s="202" t="s">
        <v>269</v>
      </c>
      <c r="E51" s="229"/>
      <c r="F51" s="202"/>
      <c r="G51" s="202"/>
      <c r="H51" s="202"/>
      <c r="I51" s="202"/>
      <c r="J51" s="202"/>
      <c r="K51" s="202"/>
      <c r="L51" s="236"/>
      <c r="M51" s="32">
        <v>3489239</v>
      </c>
      <c r="N51" s="58"/>
      <c r="Q51" s="98">
        <f>IF(COUNTIF(Q52:Q53,"-")=COUNTA(Q52:Q53),"-",SUM(Q52:Q53))</f>
        <v>3489239000</v>
      </c>
      <c r="T51" s="255"/>
    </row>
    <row r="52" spans="1:20" s="98" customFormat="1">
      <c r="A52" s="195" t="s">
        <v>165</v>
      </c>
      <c r="B52" s="99"/>
      <c r="C52" s="207"/>
      <c r="D52" s="202"/>
      <c r="E52" s="229" t="s">
        <v>209</v>
      </c>
      <c r="F52" s="202"/>
      <c r="G52" s="202"/>
      <c r="H52" s="202"/>
      <c r="I52" s="223"/>
      <c r="J52" s="202"/>
      <c r="K52" s="202"/>
      <c r="L52" s="236"/>
      <c r="M52" s="32">
        <v>3489239</v>
      </c>
      <c r="N52" s="58"/>
      <c r="Q52" s="98">
        <v>3489239000</v>
      </c>
      <c r="T52" s="255"/>
    </row>
    <row r="53" spans="1:20" s="98" customFormat="1">
      <c r="A53" s="195" t="s">
        <v>75</v>
      </c>
      <c r="B53" s="99"/>
      <c r="C53" s="207"/>
      <c r="D53" s="202"/>
      <c r="E53" s="229" t="s">
        <v>318</v>
      </c>
      <c r="F53" s="202"/>
      <c r="G53" s="202"/>
      <c r="H53" s="202"/>
      <c r="I53" s="223"/>
      <c r="J53" s="202"/>
      <c r="K53" s="202"/>
      <c r="L53" s="236"/>
      <c r="M53" s="32" t="s">
        <v>24</v>
      </c>
      <c r="N53" s="58"/>
      <c r="Q53" s="98" t="s">
        <v>24</v>
      </c>
      <c r="T53" s="255"/>
    </row>
    <row r="54" spans="1:20" s="98" customFormat="1">
      <c r="A54" s="195" t="s">
        <v>190</v>
      </c>
      <c r="B54" s="99"/>
      <c r="C54" s="208" t="s">
        <v>108</v>
      </c>
      <c r="D54" s="220"/>
      <c r="E54" s="230"/>
      <c r="F54" s="220"/>
      <c r="G54" s="220"/>
      <c r="H54" s="220"/>
      <c r="I54" s="222"/>
      <c r="J54" s="220"/>
      <c r="K54" s="220"/>
      <c r="L54" s="237"/>
      <c r="M54" s="53">
        <v>358460</v>
      </c>
      <c r="N54" s="59"/>
      <c r="Q54" s="98">
        <f>IF(AND(Q48="-",Q51="-"),"-",SUM(Q51)-SUM(Q48))</f>
        <v>358460476</v>
      </c>
      <c r="T54" s="255"/>
    </row>
    <row r="55" spans="1:20" s="98" customFormat="1">
      <c r="A55" s="195" t="s">
        <v>138</v>
      </c>
      <c r="B55" s="99"/>
      <c r="C55" s="209" t="s">
        <v>258</v>
      </c>
      <c r="D55" s="221"/>
      <c r="E55" s="221"/>
      <c r="F55" s="221"/>
      <c r="G55" s="221"/>
      <c r="H55" s="221"/>
      <c r="I55" s="221"/>
      <c r="J55" s="221"/>
      <c r="K55" s="221"/>
      <c r="L55" s="238"/>
      <c r="M55" s="53">
        <v>126842</v>
      </c>
      <c r="N55" s="59"/>
      <c r="Q55" s="98">
        <f>IF(AND(Q32="-",Q46="-",Q54="-"),"-",SUM(Q32,Q46,Q54))</f>
        <v>126842160</v>
      </c>
      <c r="T55" s="255"/>
    </row>
    <row r="56" spans="1:20" s="98" customFormat="1" ht="14.25">
      <c r="A56" s="195" t="s">
        <v>348</v>
      </c>
      <c r="B56" s="99"/>
      <c r="C56" s="210" t="s">
        <v>261</v>
      </c>
      <c r="D56" s="222"/>
      <c r="E56" s="222"/>
      <c r="F56" s="222"/>
      <c r="G56" s="222"/>
      <c r="H56" s="222"/>
      <c r="I56" s="222"/>
      <c r="J56" s="222"/>
      <c r="K56" s="222"/>
      <c r="L56" s="239"/>
      <c r="M56" s="53">
        <v>612498</v>
      </c>
      <c r="N56" s="59"/>
      <c r="Q56" s="98">
        <v>612497941</v>
      </c>
      <c r="T56" s="255"/>
    </row>
    <row r="57" spans="1:20" s="98" customFormat="1" ht="14.25" hidden="1">
      <c r="A57" s="195">
        <v>4435000</v>
      </c>
      <c r="B57" s="99"/>
      <c r="C57" s="211" t="s">
        <v>293</v>
      </c>
      <c r="D57" s="223"/>
      <c r="E57" s="223"/>
      <c r="F57" s="223"/>
      <c r="G57" s="223"/>
      <c r="H57" s="223"/>
      <c r="I57" s="223"/>
      <c r="J57" s="223"/>
      <c r="K57" s="223"/>
      <c r="L57" s="240"/>
      <c r="M57" s="246" t="s">
        <v>24</v>
      </c>
      <c r="N57" s="59"/>
      <c r="Q57" s="98" t="s">
        <v>24</v>
      </c>
      <c r="T57" s="255"/>
    </row>
    <row r="58" spans="1:20" s="98" customFormat="1" ht="14.25">
      <c r="A58" s="195" t="s">
        <v>349</v>
      </c>
      <c r="B58" s="99"/>
      <c r="C58" s="212" t="s">
        <v>351</v>
      </c>
      <c r="D58" s="224"/>
      <c r="E58" s="224"/>
      <c r="F58" s="224"/>
      <c r="G58" s="224"/>
      <c r="H58" s="224"/>
      <c r="I58" s="224"/>
      <c r="J58" s="224"/>
      <c r="K58" s="224"/>
      <c r="L58" s="241"/>
      <c r="M58" s="33">
        <v>739340</v>
      </c>
      <c r="N58" s="65"/>
      <c r="Q58" s="98">
        <f>IF(COUNTIF(Q55:Q57,"-")=COUNTA(Q55:Q57),"-",SUM(Q55:Q57))</f>
        <v>739340101</v>
      </c>
      <c r="T58" s="255"/>
    </row>
    <row r="59" spans="1:20" s="98" customFormat="1" ht="14.25">
      <c r="A59" s="195"/>
      <c r="B59" s="99"/>
      <c r="C59" s="213"/>
      <c r="D59" s="213"/>
      <c r="E59" s="213"/>
      <c r="F59" s="213"/>
      <c r="G59" s="213"/>
      <c r="H59" s="213"/>
      <c r="I59" s="213"/>
      <c r="J59" s="213"/>
      <c r="K59" s="213"/>
      <c r="L59" s="213"/>
      <c r="M59" s="247"/>
      <c r="N59" s="253"/>
      <c r="T59" s="255"/>
    </row>
    <row r="60" spans="1:20" s="98" customFormat="1">
      <c r="A60" s="195" t="s">
        <v>170</v>
      </c>
      <c r="B60" s="99"/>
      <c r="C60" s="214" t="s">
        <v>352</v>
      </c>
      <c r="D60" s="225"/>
      <c r="E60" s="225"/>
      <c r="F60" s="225"/>
      <c r="G60" s="225"/>
      <c r="H60" s="225"/>
      <c r="I60" s="225"/>
      <c r="J60" s="225"/>
      <c r="K60" s="225"/>
      <c r="L60" s="225"/>
      <c r="M60" s="248">
        <v>94685</v>
      </c>
      <c r="N60" s="254"/>
      <c r="Q60" s="98">
        <v>94684918</v>
      </c>
      <c r="T60" s="255"/>
    </row>
    <row r="61" spans="1:20" s="98" customFormat="1">
      <c r="A61" s="195" t="s">
        <v>340</v>
      </c>
      <c r="B61" s="99"/>
      <c r="C61" s="209" t="s">
        <v>353</v>
      </c>
      <c r="D61" s="221"/>
      <c r="E61" s="221"/>
      <c r="F61" s="221"/>
      <c r="G61" s="221"/>
      <c r="H61" s="221"/>
      <c r="I61" s="221"/>
      <c r="J61" s="221"/>
      <c r="K61" s="221"/>
      <c r="L61" s="221"/>
      <c r="M61" s="53">
        <v>-2752</v>
      </c>
      <c r="N61" s="59"/>
      <c r="Q61" s="98">
        <v>-2751644</v>
      </c>
      <c r="T61" s="255"/>
    </row>
    <row r="62" spans="1:20" s="98" customFormat="1" ht="14.25">
      <c r="A62" s="195" t="s">
        <v>354</v>
      </c>
      <c r="B62" s="99"/>
      <c r="C62" s="215" t="s">
        <v>48</v>
      </c>
      <c r="D62" s="226"/>
      <c r="E62" s="226"/>
      <c r="F62" s="226"/>
      <c r="G62" s="226"/>
      <c r="H62" s="226"/>
      <c r="I62" s="226"/>
      <c r="J62" s="226"/>
      <c r="K62" s="226"/>
      <c r="L62" s="226"/>
      <c r="M62" s="55">
        <v>91933</v>
      </c>
      <c r="N62" s="64"/>
      <c r="Q62" s="98">
        <f>IF(COUNTIF(Q60:Q61,"-")=COUNTA(Q60:Q61),"-",SUM(Q60:Q61))</f>
        <v>91933274</v>
      </c>
      <c r="T62" s="255"/>
    </row>
    <row r="63" spans="1:20" s="98" customFormat="1" ht="14.25">
      <c r="A63" s="195" t="s">
        <v>355</v>
      </c>
      <c r="B63" s="99"/>
      <c r="C63" s="216" t="s">
        <v>25</v>
      </c>
      <c r="D63" s="227"/>
      <c r="E63" s="231"/>
      <c r="F63" s="227"/>
      <c r="G63" s="227"/>
      <c r="H63" s="227"/>
      <c r="I63" s="227"/>
      <c r="J63" s="227"/>
      <c r="K63" s="227"/>
      <c r="L63" s="227"/>
      <c r="M63" s="33">
        <v>831273</v>
      </c>
      <c r="N63" s="65"/>
      <c r="Q63" s="98">
        <f>IF(AND(Q58="-",Q62="-"),"-",SUM(Q58,Q62))</f>
        <v>831273375</v>
      </c>
      <c r="T63" s="255"/>
    </row>
    <row r="64" spans="1:20" s="98" customFormat="1" ht="6.75" customHeight="1">
      <c r="A64" s="195"/>
      <c r="B64" s="99"/>
      <c r="C64" s="199"/>
      <c r="D64" s="199"/>
      <c r="E64" s="232"/>
      <c r="F64" s="199"/>
      <c r="G64" s="199"/>
      <c r="H64" s="199"/>
      <c r="I64" s="233"/>
      <c r="J64" s="99"/>
      <c r="K64" s="99"/>
      <c r="L64" s="99"/>
      <c r="M64" s="99"/>
      <c r="N64" s="99"/>
    </row>
    <row r="65" spans="1:14" s="98" customFormat="1">
      <c r="A65" s="195"/>
      <c r="B65" s="99"/>
      <c r="C65" s="199"/>
      <c r="D65" s="228" t="s">
        <v>368</v>
      </c>
      <c r="E65" s="232"/>
      <c r="F65" s="199"/>
      <c r="G65" s="199"/>
      <c r="H65" s="199"/>
      <c r="I65" s="233"/>
      <c r="J65" s="99"/>
      <c r="K65" s="99"/>
      <c r="L65" s="99"/>
      <c r="M65" s="99"/>
      <c r="N65" s="99"/>
    </row>
  </sheetData>
  <mergeCells count="9">
    <mergeCell ref="C5:N5"/>
    <mergeCell ref="C6:N6"/>
    <mergeCell ref="C7:N7"/>
    <mergeCell ref="C55:L55"/>
    <mergeCell ref="C56:L56"/>
    <mergeCell ref="C57:L57"/>
    <mergeCell ref="C58:L58"/>
    <mergeCell ref="C9:L10"/>
    <mergeCell ref="M9:N10"/>
  </mergeCells>
  <phoneticPr fontId="11"/>
  <pageMargins left="0.7" right="0.7" top="0.39370078740157483" bottom="0.39370078740157483" header="0.51181102362204722" footer="0.51181102362204722"/>
  <pageSetup paperSize="9" scale="9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4:W61"/>
  <sheetViews>
    <sheetView showGridLines="0" topLeftCell="B1" zoomScale="85" zoomScaleNormal="85" zoomScaleSheetLayoutView="85" workbookViewId="0">
      <selection activeCell="B1" sqref="B1"/>
    </sheetView>
  </sheetViews>
  <sheetFormatPr defaultRowHeight="13.5"/>
  <cols>
    <col min="1" max="1" width="9" style="256" hidden="1" customWidth="1"/>
    <col min="2" max="2" width="0.75" style="13" customWidth="1"/>
    <col min="3" max="3" width="1.375" style="13" customWidth="1"/>
    <col min="4" max="4" width="1.5" style="13" customWidth="1"/>
    <col min="5" max="6" width="1.625" style="13" customWidth="1"/>
    <col min="7" max="7" width="1.5" style="13" customWidth="1"/>
    <col min="8" max="8" width="1.625" style="13" customWidth="1"/>
    <col min="9" max="15" width="2.125" style="13" customWidth="1"/>
    <col min="16" max="16" width="6.625" style="13" customWidth="1"/>
    <col min="17" max="17" width="24.125" style="13" bestFit="1" customWidth="1"/>
    <col min="18" max="18" width="3.375" style="13" customWidth="1"/>
    <col min="19" max="19" width="24.125" style="13" bestFit="1" customWidth="1"/>
    <col min="20" max="20" width="3.75" style="13" bestFit="1" customWidth="1"/>
    <col min="21" max="21" width="24.125" style="13" bestFit="1" customWidth="1"/>
    <col min="22" max="22" width="3.375" style="13" customWidth="1"/>
    <col min="23" max="23" width="0.75" style="13" customWidth="1"/>
    <col min="24" max="16384" width="9" style="13" customWidth="1"/>
  </cols>
  <sheetData>
    <row r="4" spans="1:23" s="2" customFormat="1">
      <c r="A4" s="1"/>
      <c r="B4" s="257"/>
      <c r="D4" s="267"/>
      <c r="E4" s="267"/>
      <c r="F4" s="267"/>
      <c r="G4" s="267"/>
      <c r="H4" s="267"/>
      <c r="I4" s="267"/>
    </row>
    <row r="5" spans="1:23" ht="24">
      <c r="C5" s="258" t="s">
        <v>289</v>
      </c>
      <c r="D5" s="258"/>
      <c r="E5" s="258"/>
      <c r="F5" s="258"/>
      <c r="G5" s="258"/>
      <c r="H5" s="258"/>
      <c r="I5" s="258"/>
      <c r="J5" s="258"/>
      <c r="K5" s="258"/>
      <c r="L5" s="258"/>
      <c r="M5" s="258"/>
      <c r="N5" s="258"/>
      <c r="O5" s="258"/>
      <c r="P5" s="258"/>
      <c r="Q5" s="258"/>
      <c r="R5" s="258"/>
      <c r="S5" s="258"/>
      <c r="T5" s="258"/>
      <c r="U5" s="258"/>
      <c r="V5" s="258"/>
      <c r="W5" s="2"/>
    </row>
    <row r="6" spans="1:23" ht="14.25">
      <c r="C6" s="105" t="s">
        <v>13</v>
      </c>
      <c r="D6" s="105"/>
      <c r="E6" s="105"/>
      <c r="F6" s="105"/>
      <c r="G6" s="105"/>
      <c r="H6" s="105"/>
      <c r="I6" s="105"/>
      <c r="J6" s="105"/>
      <c r="K6" s="105"/>
      <c r="L6" s="105"/>
      <c r="M6" s="105"/>
      <c r="N6" s="105"/>
      <c r="O6" s="105"/>
      <c r="P6" s="105"/>
      <c r="Q6" s="105"/>
      <c r="R6" s="105"/>
      <c r="S6" s="105"/>
      <c r="T6" s="105"/>
      <c r="U6" s="105"/>
      <c r="V6" s="105"/>
      <c r="W6" s="2"/>
    </row>
    <row r="7" spans="1:23" ht="14.25">
      <c r="C7" s="105" t="s">
        <v>374</v>
      </c>
      <c r="D7" s="105"/>
      <c r="E7" s="105"/>
      <c r="F7" s="105"/>
      <c r="G7" s="105"/>
      <c r="H7" s="105"/>
      <c r="I7" s="105"/>
      <c r="J7" s="105"/>
      <c r="K7" s="105"/>
      <c r="L7" s="105"/>
      <c r="M7" s="105"/>
      <c r="N7" s="105"/>
      <c r="O7" s="105"/>
      <c r="P7" s="105"/>
      <c r="Q7" s="105"/>
      <c r="R7" s="105"/>
      <c r="S7" s="105"/>
      <c r="T7" s="105"/>
      <c r="U7" s="105"/>
      <c r="V7" s="105"/>
      <c r="W7" s="2"/>
    </row>
    <row r="8" spans="1:23" ht="15.75" customHeight="1">
      <c r="F8" s="106"/>
      <c r="G8" s="106"/>
      <c r="H8" s="106"/>
      <c r="I8" s="106"/>
      <c r="J8" s="106"/>
      <c r="K8" s="106"/>
      <c r="L8" s="106"/>
      <c r="M8" s="106"/>
      <c r="N8" s="106"/>
      <c r="O8" s="106"/>
      <c r="P8" s="132"/>
      <c r="Q8" s="106"/>
      <c r="R8" s="132"/>
      <c r="S8" s="106"/>
      <c r="T8" s="106"/>
      <c r="U8" s="106"/>
      <c r="V8" s="168" t="s">
        <v>373</v>
      </c>
      <c r="W8" s="2"/>
    </row>
    <row r="9" spans="1:23" ht="14.25">
      <c r="A9" s="256" t="s">
        <v>357</v>
      </c>
      <c r="C9" s="259" t="s">
        <v>6</v>
      </c>
      <c r="D9" s="268"/>
      <c r="E9" s="268"/>
      <c r="F9" s="268"/>
      <c r="G9" s="268"/>
      <c r="H9" s="268"/>
      <c r="I9" s="268"/>
      <c r="J9" s="268"/>
      <c r="K9" s="268"/>
      <c r="L9" s="268"/>
      <c r="M9" s="268"/>
      <c r="N9" s="268"/>
      <c r="O9" s="268"/>
      <c r="P9" s="289"/>
      <c r="Q9" s="296" t="s">
        <v>359</v>
      </c>
      <c r="R9" s="307"/>
      <c r="S9" s="319"/>
      <c r="T9" s="319"/>
      <c r="U9" s="319"/>
      <c r="V9" s="319"/>
    </row>
    <row r="10" spans="1:23">
      <c r="A10" s="256" t="s">
        <v>192</v>
      </c>
      <c r="C10" s="260"/>
      <c r="D10" s="269"/>
      <c r="E10" s="276" t="s">
        <v>193</v>
      </c>
      <c r="F10" s="276"/>
      <c r="G10" s="276"/>
      <c r="H10" s="276"/>
      <c r="I10" s="269"/>
      <c r="J10" s="276"/>
      <c r="K10" s="276"/>
      <c r="L10" s="276"/>
      <c r="M10" s="276"/>
      <c r="N10" s="269"/>
      <c r="O10" s="269"/>
      <c r="P10" s="269"/>
      <c r="Q10" s="297">
        <v>27280426</v>
      </c>
      <c r="R10" s="308" t="s">
        <v>375</v>
      </c>
      <c r="S10" s="13"/>
      <c r="T10" s="13"/>
      <c r="U10" s="13"/>
      <c r="V10" s="13"/>
    </row>
    <row r="11" spans="1:23">
      <c r="A11" s="256" t="s">
        <v>0</v>
      </c>
      <c r="C11" s="261"/>
      <c r="D11" s="270"/>
      <c r="E11" s="270"/>
      <c r="F11" s="21" t="s">
        <v>194</v>
      </c>
      <c r="G11" s="21"/>
      <c r="H11" s="21"/>
      <c r="I11" s="21"/>
      <c r="J11" s="21"/>
      <c r="K11" s="21"/>
      <c r="L11" s="21"/>
      <c r="M11" s="21"/>
      <c r="N11" s="270"/>
      <c r="O11" s="270"/>
      <c r="P11" s="270"/>
      <c r="Q11" s="298">
        <v>13090118</v>
      </c>
      <c r="R11" s="309" t="s">
        <v>372</v>
      </c>
      <c r="S11" s="13"/>
      <c r="T11" s="13"/>
      <c r="U11" s="13"/>
      <c r="V11" s="13"/>
    </row>
    <row r="12" spans="1:23">
      <c r="A12" s="256" t="s">
        <v>195</v>
      </c>
      <c r="C12" s="261"/>
      <c r="D12" s="270"/>
      <c r="E12" s="270"/>
      <c r="F12" s="21"/>
      <c r="G12" s="21" t="s">
        <v>196</v>
      </c>
      <c r="H12" s="21"/>
      <c r="I12" s="21"/>
      <c r="J12" s="21"/>
      <c r="K12" s="21"/>
      <c r="L12" s="21"/>
      <c r="M12" s="21"/>
      <c r="N12" s="270"/>
      <c r="O12" s="270"/>
      <c r="P12" s="270"/>
      <c r="Q12" s="298">
        <v>4891769</v>
      </c>
      <c r="R12" s="309" t="s">
        <v>372</v>
      </c>
      <c r="S12" s="13"/>
      <c r="T12" s="13" t="s">
        <v>119</v>
      </c>
      <c r="U12" s="13"/>
      <c r="V12" s="13"/>
    </row>
    <row r="13" spans="1:23">
      <c r="A13" s="256" t="s">
        <v>198</v>
      </c>
      <c r="C13" s="261"/>
      <c r="D13" s="270"/>
      <c r="E13" s="270"/>
      <c r="F13" s="21"/>
      <c r="G13" s="21"/>
      <c r="H13" s="21" t="s">
        <v>199</v>
      </c>
      <c r="I13" s="21"/>
      <c r="J13" s="21"/>
      <c r="K13" s="21"/>
      <c r="L13" s="21"/>
      <c r="M13" s="21"/>
      <c r="N13" s="270"/>
      <c r="O13" s="270"/>
      <c r="P13" s="270"/>
      <c r="Q13" s="298">
        <v>3841001</v>
      </c>
      <c r="R13" s="309" t="s">
        <v>372</v>
      </c>
      <c r="S13" s="13"/>
      <c r="T13" s="13"/>
      <c r="U13" s="13"/>
      <c r="V13" s="13"/>
    </row>
    <row r="14" spans="1:23">
      <c r="A14" s="256" t="s">
        <v>200</v>
      </c>
      <c r="C14" s="261"/>
      <c r="D14" s="270"/>
      <c r="E14" s="270"/>
      <c r="F14" s="21"/>
      <c r="G14" s="21"/>
      <c r="H14" s="21" t="s">
        <v>49</v>
      </c>
      <c r="I14" s="21"/>
      <c r="J14" s="21"/>
      <c r="K14" s="21"/>
      <c r="L14" s="21"/>
      <c r="M14" s="21"/>
      <c r="N14" s="270"/>
      <c r="O14" s="270"/>
      <c r="P14" s="270"/>
      <c r="Q14" s="298">
        <v>344677</v>
      </c>
      <c r="R14" s="309" t="s">
        <v>372</v>
      </c>
      <c r="S14" s="13"/>
      <c r="T14" s="13"/>
      <c r="U14" s="13"/>
      <c r="V14" s="13"/>
    </row>
    <row r="15" spans="1:23">
      <c r="A15" s="256" t="s">
        <v>202</v>
      </c>
      <c r="C15" s="261"/>
      <c r="D15" s="270"/>
      <c r="E15" s="270"/>
      <c r="F15" s="21"/>
      <c r="G15" s="21"/>
      <c r="H15" s="21" t="s">
        <v>203</v>
      </c>
      <c r="I15" s="21"/>
      <c r="J15" s="21"/>
      <c r="K15" s="21"/>
      <c r="L15" s="21"/>
      <c r="M15" s="21"/>
      <c r="N15" s="270"/>
      <c r="O15" s="270"/>
      <c r="P15" s="270"/>
      <c r="Q15" s="298">
        <v>357720</v>
      </c>
      <c r="R15" s="309" t="s">
        <v>372</v>
      </c>
      <c r="S15" s="13"/>
      <c r="T15" s="13"/>
      <c r="U15" s="13"/>
      <c r="V15" s="13"/>
    </row>
    <row r="16" spans="1:23">
      <c r="A16" s="256" t="s">
        <v>61</v>
      </c>
      <c r="C16" s="261"/>
      <c r="D16" s="270"/>
      <c r="E16" s="270"/>
      <c r="F16" s="21"/>
      <c r="G16" s="21"/>
      <c r="H16" s="21" t="s">
        <v>70</v>
      </c>
      <c r="I16" s="21"/>
      <c r="J16" s="21"/>
      <c r="K16" s="21"/>
      <c r="L16" s="21"/>
      <c r="M16" s="21"/>
      <c r="N16" s="270"/>
      <c r="O16" s="270"/>
      <c r="P16" s="270"/>
      <c r="Q16" s="298">
        <v>348371</v>
      </c>
      <c r="R16" s="309" t="s">
        <v>372</v>
      </c>
      <c r="S16" s="13"/>
      <c r="T16" s="13"/>
      <c r="U16" s="13"/>
      <c r="V16" s="13"/>
    </row>
    <row r="17" spans="1:22">
      <c r="A17" s="256" t="s">
        <v>205</v>
      </c>
      <c r="C17" s="261"/>
      <c r="D17" s="270"/>
      <c r="E17" s="270"/>
      <c r="F17" s="21"/>
      <c r="G17" s="21" t="s">
        <v>207</v>
      </c>
      <c r="H17" s="21"/>
      <c r="I17" s="21"/>
      <c r="J17" s="21"/>
      <c r="K17" s="21"/>
      <c r="L17" s="21"/>
      <c r="M17" s="21"/>
      <c r="N17" s="270"/>
      <c r="O17" s="270"/>
      <c r="P17" s="270"/>
      <c r="Q17" s="298">
        <v>7807606</v>
      </c>
      <c r="R17" s="309" t="s">
        <v>372</v>
      </c>
      <c r="S17" s="13"/>
      <c r="T17" s="13"/>
      <c r="U17" s="13"/>
      <c r="V17" s="13"/>
    </row>
    <row r="18" spans="1:22">
      <c r="A18" s="256" t="s">
        <v>208</v>
      </c>
      <c r="C18" s="261"/>
      <c r="D18" s="270"/>
      <c r="E18" s="270"/>
      <c r="F18" s="21"/>
      <c r="G18" s="21"/>
      <c r="H18" s="21" t="s">
        <v>211</v>
      </c>
      <c r="I18" s="21"/>
      <c r="J18" s="21"/>
      <c r="K18" s="21"/>
      <c r="L18" s="21"/>
      <c r="M18" s="21"/>
      <c r="N18" s="270"/>
      <c r="O18" s="270"/>
      <c r="P18" s="270"/>
      <c r="Q18" s="298">
        <v>4164049</v>
      </c>
      <c r="R18" s="309" t="s">
        <v>372</v>
      </c>
      <c r="S18" s="13"/>
      <c r="T18" s="13"/>
      <c r="U18" s="13"/>
      <c r="V18" s="13"/>
    </row>
    <row r="19" spans="1:22">
      <c r="A19" s="256" t="s">
        <v>213</v>
      </c>
      <c r="C19" s="261"/>
      <c r="D19" s="270"/>
      <c r="E19" s="270"/>
      <c r="F19" s="21"/>
      <c r="G19" s="21"/>
      <c r="H19" s="21" t="s">
        <v>215</v>
      </c>
      <c r="I19" s="21"/>
      <c r="J19" s="21"/>
      <c r="K19" s="21"/>
      <c r="L19" s="21"/>
      <c r="M19" s="21"/>
      <c r="N19" s="270"/>
      <c r="O19" s="270"/>
      <c r="P19" s="270"/>
      <c r="Q19" s="298">
        <v>218665</v>
      </c>
      <c r="R19" s="309" t="s">
        <v>372</v>
      </c>
      <c r="S19" s="13"/>
      <c r="T19" s="13"/>
      <c r="U19" s="13"/>
      <c r="V19" s="13"/>
    </row>
    <row r="20" spans="1:22">
      <c r="A20" s="256" t="s">
        <v>99</v>
      </c>
      <c r="C20" s="261"/>
      <c r="D20" s="270"/>
      <c r="E20" s="270"/>
      <c r="F20" s="21"/>
      <c r="G20" s="21"/>
      <c r="H20" s="21" t="s">
        <v>216</v>
      </c>
      <c r="I20" s="21"/>
      <c r="J20" s="21"/>
      <c r="K20" s="21"/>
      <c r="L20" s="21"/>
      <c r="M20" s="21"/>
      <c r="N20" s="270"/>
      <c r="O20" s="270"/>
      <c r="P20" s="270"/>
      <c r="Q20" s="298">
        <v>3414154</v>
      </c>
      <c r="R20" s="309" t="s">
        <v>372</v>
      </c>
      <c r="S20" s="13"/>
      <c r="T20" s="13"/>
      <c r="U20" s="13"/>
      <c r="V20" s="13"/>
    </row>
    <row r="21" spans="1:22">
      <c r="A21" s="256" t="s">
        <v>218</v>
      </c>
      <c r="C21" s="261"/>
      <c r="D21" s="270"/>
      <c r="E21" s="270"/>
      <c r="F21" s="21"/>
      <c r="G21" s="21"/>
      <c r="H21" s="21" t="s">
        <v>70</v>
      </c>
      <c r="I21" s="21"/>
      <c r="J21" s="21"/>
      <c r="K21" s="21"/>
      <c r="L21" s="21"/>
      <c r="M21" s="21"/>
      <c r="N21" s="270"/>
      <c r="O21" s="270"/>
      <c r="P21" s="270"/>
      <c r="Q21" s="298">
        <v>10738</v>
      </c>
      <c r="R21" s="309" t="s">
        <v>372</v>
      </c>
      <c r="S21" s="13"/>
      <c r="T21" s="13"/>
      <c r="U21" s="13"/>
      <c r="V21" s="13"/>
    </row>
    <row r="22" spans="1:22">
      <c r="A22" s="256" t="s">
        <v>221</v>
      </c>
      <c r="C22" s="261"/>
      <c r="D22" s="270"/>
      <c r="E22" s="270"/>
      <c r="F22" s="21"/>
      <c r="G22" s="21" t="s">
        <v>223</v>
      </c>
      <c r="H22" s="21"/>
      <c r="I22" s="21"/>
      <c r="J22" s="21"/>
      <c r="K22" s="21"/>
      <c r="L22" s="21"/>
      <c r="M22" s="21"/>
      <c r="N22" s="270"/>
      <c r="O22" s="270"/>
      <c r="P22" s="270"/>
      <c r="Q22" s="298">
        <v>390743</v>
      </c>
      <c r="R22" s="309" t="s">
        <v>372</v>
      </c>
      <c r="S22" s="13"/>
      <c r="T22" s="13"/>
      <c r="U22" s="13"/>
      <c r="V22" s="13"/>
    </row>
    <row r="23" spans="1:22">
      <c r="A23" s="256" t="s">
        <v>224</v>
      </c>
      <c r="C23" s="261"/>
      <c r="D23" s="270"/>
      <c r="E23" s="270"/>
      <c r="F23" s="21"/>
      <c r="G23" s="21"/>
      <c r="H23" s="270" t="s">
        <v>225</v>
      </c>
      <c r="I23" s="270"/>
      <c r="J23" s="21"/>
      <c r="K23" s="270"/>
      <c r="L23" s="21"/>
      <c r="M23" s="21"/>
      <c r="N23" s="270"/>
      <c r="O23" s="270"/>
      <c r="P23" s="270"/>
      <c r="Q23" s="298">
        <v>206975</v>
      </c>
      <c r="R23" s="309" t="s">
        <v>372</v>
      </c>
      <c r="S23" s="13"/>
      <c r="T23" s="13"/>
      <c r="U23" s="13"/>
      <c r="V23" s="13"/>
    </row>
    <row r="24" spans="1:22">
      <c r="A24" s="256" t="s">
        <v>226</v>
      </c>
      <c r="C24" s="261"/>
      <c r="D24" s="270"/>
      <c r="E24" s="270"/>
      <c r="F24" s="21"/>
      <c r="G24" s="21"/>
      <c r="H24" s="21" t="s">
        <v>228</v>
      </c>
      <c r="I24" s="21"/>
      <c r="J24" s="21"/>
      <c r="K24" s="21"/>
      <c r="L24" s="21"/>
      <c r="M24" s="21"/>
      <c r="N24" s="270"/>
      <c r="O24" s="270"/>
      <c r="P24" s="270"/>
      <c r="Q24" s="298">
        <v>16167</v>
      </c>
      <c r="R24" s="309" t="s">
        <v>372</v>
      </c>
      <c r="S24" s="13"/>
      <c r="T24" s="13"/>
      <c r="U24" s="13"/>
      <c r="V24" s="13"/>
    </row>
    <row r="25" spans="1:22">
      <c r="A25" s="256" t="s">
        <v>229</v>
      </c>
      <c r="C25" s="261"/>
      <c r="D25" s="270"/>
      <c r="E25" s="270"/>
      <c r="F25" s="21"/>
      <c r="G25" s="21"/>
      <c r="H25" s="21" t="s">
        <v>70</v>
      </c>
      <c r="I25" s="21"/>
      <c r="J25" s="21"/>
      <c r="K25" s="21"/>
      <c r="L25" s="21"/>
      <c r="M25" s="21"/>
      <c r="N25" s="270"/>
      <c r="O25" s="270"/>
      <c r="P25" s="270"/>
      <c r="Q25" s="298">
        <v>167601</v>
      </c>
      <c r="R25" s="309" t="s">
        <v>372</v>
      </c>
      <c r="S25" s="13"/>
      <c r="T25" s="13"/>
      <c r="U25" s="13"/>
      <c r="V25" s="13"/>
    </row>
    <row r="26" spans="1:22">
      <c r="A26" s="256" t="s">
        <v>232</v>
      </c>
      <c r="C26" s="261"/>
      <c r="D26" s="270"/>
      <c r="E26" s="270"/>
      <c r="F26" s="270" t="s">
        <v>233</v>
      </c>
      <c r="G26" s="270"/>
      <c r="H26" s="21"/>
      <c r="I26" s="270"/>
      <c r="J26" s="21"/>
      <c r="K26" s="21"/>
      <c r="L26" s="21"/>
      <c r="M26" s="21"/>
      <c r="N26" s="270"/>
      <c r="O26" s="270"/>
      <c r="P26" s="270"/>
      <c r="Q26" s="298">
        <v>14190308</v>
      </c>
      <c r="R26" s="309" t="s">
        <v>375</v>
      </c>
      <c r="S26" s="13"/>
      <c r="T26" s="13"/>
      <c r="U26" s="13"/>
      <c r="V26" s="13"/>
    </row>
    <row r="27" spans="1:22">
      <c r="A27" s="256" t="s">
        <v>19</v>
      </c>
      <c r="C27" s="261"/>
      <c r="D27" s="270"/>
      <c r="E27" s="270"/>
      <c r="F27" s="21"/>
      <c r="G27" s="21" t="s">
        <v>235</v>
      </c>
      <c r="H27" s="21"/>
      <c r="I27" s="270"/>
      <c r="J27" s="21"/>
      <c r="K27" s="21"/>
      <c r="L27" s="21"/>
      <c r="M27" s="21"/>
      <c r="N27" s="270"/>
      <c r="O27" s="270"/>
      <c r="P27" s="270"/>
      <c r="Q27" s="298">
        <v>3222926</v>
      </c>
      <c r="R27" s="309" t="s">
        <v>372</v>
      </c>
      <c r="S27" s="13"/>
      <c r="T27" s="13"/>
      <c r="U27" s="13"/>
      <c r="V27" s="13"/>
    </row>
    <row r="28" spans="1:22">
      <c r="A28" s="256" t="s">
        <v>236</v>
      </c>
      <c r="C28" s="261"/>
      <c r="D28" s="270"/>
      <c r="E28" s="270"/>
      <c r="F28" s="21"/>
      <c r="G28" s="21" t="s">
        <v>238</v>
      </c>
      <c r="H28" s="21"/>
      <c r="I28" s="270"/>
      <c r="J28" s="21"/>
      <c r="K28" s="21"/>
      <c r="L28" s="21"/>
      <c r="M28" s="21"/>
      <c r="N28" s="270"/>
      <c r="O28" s="270"/>
      <c r="P28" s="270"/>
      <c r="Q28" s="298">
        <v>8251319</v>
      </c>
      <c r="R28" s="309" t="s">
        <v>372</v>
      </c>
      <c r="S28" s="13"/>
      <c r="T28" s="13"/>
      <c r="U28" s="13"/>
      <c r="V28" s="13"/>
    </row>
    <row r="29" spans="1:22">
      <c r="A29" s="256" t="s">
        <v>239</v>
      </c>
      <c r="C29" s="261"/>
      <c r="D29" s="270"/>
      <c r="E29" s="270"/>
      <c r="F29" s="21"/>
      <c r="G29" s="21" t="s">
        <v>115</v>
      </c>
      <c r="H29" s="21"/>
      <c r="I29" s="270"/>
      <c r="J29" s="21"/>
      <c r="K29" s="21"/>
      <c r="L29" s="21"/>
      <c r="M29" s="21"/>
      <c r="N29" s="270"/>
      <c r="O29" s="270"/>
      <c r="P29" s="270"/>
      <c r="Q29" s="298">
        <v>1793297</v>
      </c>
      <c r="R29" s="309" t="s">
        <v>372</v>
      </c>
      <c r="S29" s="13"/>
      <c r="T29" s="13"/>
      <c r="U29" s="13"/>
      <c r="V29" s="13"/>
    </row>
    <row r="30" spans="1:22">
      <c r="A30" s="256" t="s">
        <v>241</v>
      </c>
      <c r="C30" s="261"/>
      <c r="D30" s="270"/>
      <c r="E30" s="270"/>
      <c r="F30" s="21"/>
      <c r="G30" s="21" t="s">
        <v>70</v>
      </c>
      <c r="H30" s="21"/>
      <c r="I30" s="21"/>
      <c r="J30" s="21"/>
      <c r="K30" s="21"/>
      <c r="L30" s="21"/>
      <c r="M30" s="21"/>
      <c r="N30" s="270"/>
      <c r="O30" s="270"/>
      <c r="P30" s="270"/>
      <c r="Q30" s="298">
        <v>922765</v>
      </c>
      <c r="R30" s="309" t="s">
        <v>372</v>
      </c>
      <c r="S30" s="13"/>
      <c r="T30" s="13"/>
      <c r="U30" s="13"/>
      <c r="V30" s="13"/>
    </row>
    <row r="31" spans="1:22">
      <c r="A31" s="256" t="s">
        <v>243</v>
      </c>
      <c r="C31" s="261"/>
      <c r="D31" s="270"/>
      <c r="E31" s="21" t="s">
        <v>244</v>
      </c>
      <c r="F31" s="21"/>
      <c r="G31" s="21"/>
      <c r="H31" s="21"/>
      <c r="I31" s="21"/>
      <c r="J31" s="21"/>
      <c r="K31" s="21"/>
      <c r="L31" s="270"/>
      <c r="M31" s="270"/>
      <c r="N31" s="270"/>
      <c r="O31" s="286"/>
      <c r="P31" s="290"/>
      <c r="Q31" s="298">
        <v>778267</v>
      </c>
      <c r="R31" s="309" t="s">
        <v>372</v>
      </c>
      <c r="S31" s="13"/>
      <c r="T31" s="13"/>
      <c r="U31" s="13"/>
      <c r="V31" s="13"/>
    </row>
    <row r="32" spans="1:22">
      <c r="A32" s="256" t="s">
        <v>246</v>
      </c>
      <c r="C32" s="261"/>
      <c r="D32" s="270"/>
      <c r="E32" s="270"/>
      <c r="F32" s="21" t="s">
        <v>247</v>
      </c>
      <c r="G32" s="21"/>
      <c r="H32" s="21"/>
      <c r="I32" s="21"/>
      <c r="J32" s="21"/>
      <c r="K32" s="21"/>
      <c r="L32" s="270"/>
      <c r="M32" s="270"/>
      <c r="N32" s="270"/>
      <c r="O32" s="286"/>
      <c r="P32" s="290"/>
      <c r="Q32" s="298">
        <v>368196</v>
      </c>
      <c r="R32" s="309" t="s">
        <v>372</v>
      </c>
      <c r="S32" s="13"/>
      <c r="T32" s="13"/>
      <c r="U32" s="13"/>
      <c r="V32" s="13"/>
    </row>
    <row r="33" spans="1:22">
      <c r="A33" s="256" t="s">
        <v>249</v>
      </c>
      <c r="C33" s="261"/>
      <c r="D33" s="270"/>
      <c r="E33" s="270"/>
      <c r="F33" s="21" t="s">
        <v>70</v>
      </c>
      <c r="G33" s="21"/>
      <c r="H33" s="270"/>
      <c r="I33" s="21"/>
      <c r="J33" s="21"/>
      <c r="K33" s="21"/>
      <c r="L33" s="270"/>
      <c r="M33" s="270"/>
      <c r="N33" s="270"/>
      <c r="O33" s="286"/>
      <c r="P33" s="290"/>
      <c r="Q33" s="299">
        <v>410071</v>
      </c>
      <c r="R33" s="310" t="s">
        <v>372</v>
      </c>
      <c r="S33" s="261"/>
      <c r="T33" s="270"/>
      <c r="U33" s="270"/>
      <c r="V33" s="270"/>
    </row>
    <row r="34" spans="1:22">
      <c r="A34" s="256" t="s">
        <v>188</v>
      </c>
      <c r="C34" s="262"/>
      <c r="D34" s="271" t="s">
        <v>189</v>
      </c>
      <c r="E34" s="271"/>
      <c r="F34" s="278"/>
      <c r="G34" s="278"/>
      <c r="H34" s="271"/>
      <c r="I34" s="278"/>
      <c r="J34" s="278"/>
      <c r="K34" s="278"/>
      <c r="L34" s="271"/>
      <c r="M34" s="271"/>
      <c r="N34" s="271"/>
      <c r="O34" s="287"/>
      <c r="P34" s="287"/>
      <c r="Q34" s="300">
        <v>-26502160</v>
      </c>
      <c r="R34" s="311" t="s">
        <v>375</v>
      </c>
      <c r="S34" s="270"/>
      <c r="T34" s="270"/>
      <c r="U34" s="270"/>
      <c r="V34" s="270"/>
    </row>
    <row r="35" spans="1:22">
      <c r="A35" s="256" t="s">
        <v>252</v>
      </c>
      <c r="C35" s="261"/>
      <c r="D35" s="270"/>
      <c r="E35" s="21" t="s">
        <v>253</v>
      </c>
      <c r="F35" s="21"/>
      <c r="G35" s="21"/>
      <c r="H35" s="270"/>
      <c r="I35" s="21"/>
      <c r="J35" s="21"/>
      <c r="K35" s="21"/>
      <c r="L35" s="270"/>
      <c r="M35" s="270"/>
      <c r="N35" s="270"/>
      <c r="O35" s="286"/>
      <c r="P35" s="286"/>
      <c r="Q35" s="298">
        <v>138145</v>
      </c>
      <c r="R35" s="57" t="s">
        <v>372</v>
      </c>
      <c r="S35" s="270"/>
      <c r="T35" s="270"/>
      <c r="U35" s="270"/>
      <c r="V35" s="270"/>
    </row>
    <row r="36" spans="1:22">
      <c r="A36" s="256" t="s">
        <v>254</v>
      </c>
      <c r="C36" s="261"/>
      <c r="D36" s="270"/>
      <c r="E36" s="21"/>
      <c r="F36" s="21" t="s">
        <v>255</v>
      </c>
      <c r="G36" s="21"/>
      <c r="H36" s="270"/>
      <c r="I36" s="21"/>
      <c r="J36" s="21"/>
      <c r="K36" s="21"/>
      <c r="L36" s="270"/>
      <c r="M36" s="270"/>
      <c r="N36" s="270"/>
      <c r="O36" s="286"/>
      <c r="P36" s="286"/>
      <c r="Q36" s="298">
        <v>135104</v>
      </c>
      <c r="R36" s="309" t="s">
        <v>372</v>
      </c>
      <c r="S36" s="270"/>
      <c r="T36" s="270"/>
      <c r="U36" s="270"/>
      <c r="V36" s="270"/>
    </row>
    <row r="37" spans="1:22">
      <c r="A37" s="256" t="s">
        <v>257</v>
      </c>
      <c r="C37" s="261"/>
      <c r="D37" s="270"/>
      <c r="E37" s="270"/>
      <c r="F37" s="270" t="s">
        <v>259</v>
      </c>
      <c r="G37" s="270"/>
      <c r="H37" s="21"/>
      <c r="I37" s="270"/>
      <c r="J37" s="21"/>
      <c r="K37" s="21"/>
      <c r="L37" s="21"/>
      <c r="M37" s="21"/>
      <c r="N37" s="270"/>
      <c r="O37" s="270"/>
      <c r="P37" s="270"/>
      <c r="Q37" s="298">
        <v>3041</v>
      </c>
      <c r="R37" s="309" t="s">
        <v>372</v>
      </c>
      <c r="S37" s="13"/>
      <c r="T37" s="13"/>
      <c r="U37" s="13"/>
      <c r="V37" s="13"/>
    </row>
    <row r="38" spans="1:22">
      <c r="A38" s="256" t="s">
        <v>260</v>
      </c>
      <c r="C38" s="261"/>
      <c r="D38" s="270"/>
      <c r="E38" s="270"/>
      <c r="F38" s="21" t="s">
        <v>263</v>
      </c>
      <c r="G38" s="21"/>
      <c r="H38" s="21"/>
      <c r="I38" s="21"/>
      <c r="J38" s="21"/>
      <c r="K38" s="21"/>
      <c r="L38" s="21"/>
      <c r="M38" s="21"/>
      <c r="N38" s="270"/>
      <c r="O38" s="270"/>
      <c r="P38" s="270"/>
      <c r="Q38" s="298" t="s">
        <v>24</v>
      </c>
      <c r="R38" s="309" t="s">
        <v>372</v>
      </c>
      <c r="S38" s="13"/>
      <c r="T38" s="13"/>
      <c r="U38" s="13"/>
      <c r="V38" s="13"/>
    </row>
    <row r="39" spans="1:22">
      <c r="A39" s="256" t="s">
        <v>264</v>
      </c>
      <c r="C39" s="261"/>
      <c r="D39" s="270"/>
      <c r="E39" s="270"/>
      <c r="F39" s="21" t="s">
        <v>265</v>
      </c>
      <c r="G39" s="21"/>
      <c r="H39" s="21"/>
      <c r="I39" s="21"/>
      <c r="J39" s="21"/>
      <c r="K39" s="21"/>
      <c r="L39" s="21"/>
      <c r="M39" s="21"/>
      <c r="N39" s="270"/>
      <c r="O39" s="270"/>
      <c r="P39" s="270"/>
      <c r="Q39" s="298" t="s">
        <v>24</v>
      </c>
      <c r="R39" s="309" t="s">
        <v>372</v>
      </c>
      <c r="S39" s="13"/>
      <c r="T39" s="13"/>
      <c r="U39" s="13"/>
      <c r="V39" s="13"/>
    </row>
    <row r="40" spans="1:22">
      <c r="A40" s="256" t="s">
        <v>267</v>
      </c>
      <c r="C40" s="261"/>
      <c r="D40" s="270"/>
      <c r="E40" s="270"/>
      <c r="F40" s="21" t="s">
        <v>70</v>
      </c>
      <c r="G40" s="21"/>
      <c r="H40" s="21"/>
      <c r="I40" s="21"/>
      <c r="J40" s="21"/>
      <c r="K40" s="21"/>
      <c r="L40" s="21"/>
      <c r="M40" s="21"/>
      <c r="N40" s="270"/>
      <c r="O40" s="270"/>
      <c r="P40" s="270"/>
      <c r="Q40" s="298" t="s">
        <v>24</v>
      </c>
      <c r="R40" s="309" t="s">
        <v>372</v>
      </c>
      <c r="S40" s="13"/>
      <c r="T40" s="13"/>
      <c r="U40" s="13"/>
      <c r="V40" s="13"/>
    </row>
    <row r="41" spans="1:22" ht="14.25">
      <c r="A41" s="256" t="s">
        <v>268</v>
      </c>
      <c r="C41" s="261"/>
      <c r="D41" s="270"/>
      <c r="E41" s="21" t="s">
        <v>220</v>
      </c>
      <c r="F41" s="21"/>
      <c r="G41" s="21"/>
      <c r="H41" s="21"/>
      <c r="I41" s="21"/>
      <c r="J41" s="21"/>
      <c r="K41" s="21"/>
      <c r="L41" s="21"/>
      <c r="M41" s="21"/>
      <c r="N41" s="270"/>
      <c r="O41" s="270"/>
      <c r="P41" s="270"/>
      <c r="Q41" s="298">
        <v>5286</v>
      </c>
      <c r="R41" s="57" t="s">
        <v>372</v>
      </c>
      <c r="S41" s="13"/>
      <c r="T41" s="13"/>
      <c r="U41" s="13"/>
      <c r="V41" s="13"/>
    </row>
    <row r="42" spans="1:22">
      <c r="A42" s="256" t="s">
        <v>86</v>
      </c>
      <c r="C42" s="261"/>
      <c r="D42" s="270"/>
      <c r="E42" s="270"/>
      <c r="F42" s="21" t="s">
        <v>270</v>
      </c>
      <c r="G42" s="21"/>
      <c r="H42" s="21"/>
      <c r="I42" s="21"/>
      <c r="J42" s="21"/>
      <c r="K42" s="21"/>
      <c r="L42" s="270"/>
      <c r="M42" s="270"/>
      <c r="N42" s="270"/>
      <c r="O42" s="286"/>
      <c r="P42" s="290"/>
      <c r="Q42" s="298">
        <v>5286</v>
      </c>
      <c r="R42" s="309" t="s">
        <v>372</v>
      </c>
      <c r="S42" s="320" t="s">
        <v>359</v>
      </c>
      <c r="T42" s="332"/>
      <c r="U42" s="332"/>
      <c r="V42" s="347"/>
    </row>
    <row r="43" spans="1:22" ht="14.25">
      <c r="A43" s="256" t="s">
        <v>271</v>
      </c>
      <c r="C43" s="263"/>
      <c r="D43" s="272"/>
      <c r="E43" s="272"/>
      <c r="F43" s="279" t="s">
        <v>70</v>
      </c>
      <c r="G43" s="279"/>
      <c r="H43" s="279"/>
      <c r="I43" s="279"/>
      <c r="J43" s="279"/>
      <c r="K43" s="279"/>
      <c r="L43" s="272"/>
      <c r="M43" s="272"/>
      <c r="N43" s="272"/>
      <c r="O43" s="288"/>
      <c r="P43" s="291"/>
      <c r="Q43" s="298" t="s">
        <v>24</v>
      </c>
      <c r="R43" s="309" t="s">
        <v>372</v>
      </c>
      <c r="S43" s="321" t="s">
        <v>183</v>
      </c>
      <c r="T43" s="333"/>
      <c r="U43" s="344" t="s">
        <v>34</v>
      </c>
      <c r="V43" s="348"/>
    </row>
    <row r="44" spans="1:22">
      <c r="A44" s="256" t="s">
        <v>132</v>
      </c>
      <c r="C44" s="262"/>
      <c r="D44" s="271" t="s">
        <v>251</v>
      </c>
      <c r="E44" s="271"/>
      <c r="F44" s="278"/>
      <c r="G44" s="278"/>
      <c r="H44" s="278"/>
      <c r="I44" s="278"/>
      <c r="J44" s="278"/>
      <c r="K44" s="278"/>
      <c r="L44" s="278"/>
      <c r="M44" s="278"/>
      <c r="N44" s="271"/>
      <c r="O44" s="271"/>
      <c r="P44" s="271"/>
      <c r="Q44" s="300">
        <v>-26635019</v>
      </c>
      <c r="R44" s="312" t="s">
        <v>372</v>
      </c>
      <c r="S44" s="322"/>
      <c r="T44" s="334"/>
      <c r="U44" s="345">
        <v>-26635019</v>
      </c>
      <c r="V44" s="349" t="s">
        <v>372</v>
      </c>
    </row>
    <row r="45" spans="1:22">
      <c r="A45" s="256" t="s">
        <v>262</v>
      </c>
      <c r="C45" s="261"/>
      <c r="D45" s="270" t="s">
        <v>187</v>
      </c>
      <c r="E45" s="270"/>
      <c r="F45" s="270"/>
      <c r="G45" s="270"/>
      <c r="H45" s="270"/>
      <c r="I45" s="270"/>
      <c r="J45" s="270"/>
      <c r="K45" s="270"/>
      <c r="L45" s="270"/>
      <c r="M45" s="21"/>
      <c r="N45" s="270"/>
      <c r="O45" s="270"/>
      <c r="P45" s="292"/>
      <c r="Q45" s="301">
        <v>25825799</v>
      </c>
      <c r="R45" s="313" t="s">
        <v>372</v>
      </c>
      <c r="S45" s="323"/>
      <c r="T45" s="335"/>
      <c r="U45" s="298">
        <v>25825799</v>
      </c>
      <c r="V45" s="314" t="s">
        <v>372</v>
      </c>
    </row>
    <row r="46" spans="1:22">
      <c r="A46" s="256" t="s">
        <v>122</v>
      </c>
      <c r="C46" s="261"/>
      <c r="D46" s="270"/>
      <c r="E46" s="270" t="s">
        <v>276</v>
      </c>
      <c r="F46" s="270"/>
      <c r="G46" s="125"/>
      <c r="H46" s="125"/>
      <c r="I46" s="125"/>
      <c r="J46" s="125"/>
      <c r="K46" s="125"/>
      <c r="L46" s="270"/>
      <c r="M46" s="21"/>
      <c r="N46" s="270"/>
      <c r="O46" s="270"/>
      <c r="P46" s="292"/>
      <c r="Q46" s="298">
        <v>17379020</v>
      </c>
      <c r="R46" s="314" t="s">
        <v>372</v>
      </c>
      <c r="S46" s="324"/>
      <c r="T46" s="336"/>
      <c r="U46" s="298">
        <v>17379020</v>
      </c>
      <c r="V46" s="314" t="s">
        <v>372</v>
      </c>
    </row>
    <row r="47" spans="1:22">
      <c r="A47" s="256" t="s">
        <v>278</v>
      </c>
      <c r="C47" s="263"/>
      <c r="D47" s="270"/>
      <c r="E47" s="270" t="s">
        <v>279</v>
      </c>
      <c r="F47" s="20"/>
      <c r="G47" s="20"/>
      <c r="H47" s="20"/>
      <c r="I47" s="20"/>
      <c r="J47" s="20"/>
      <c r="K47" s="20"/>
      <c r="L47" s="270"/>
      <c r="M47" s="21"/>
      <c r="N47" s="270"/>
      <c r="O47" s="270"/>
      <c r="P47" s="292"/>
      <c r="Q47" s="299">
        <v>8446779</v>
      </c>
      <c r="R47" s="315" t="s">
        <v>372</v>
      </c>
      <c r="S47" s="325"/>
      <c r="T47" s="337"/>
      <c r="U47" s="298">
        <v>8446779</v>
      </c>
      <c r="V47" s="314" t="s">
        <v>372</v>
      </c>
    </row>
    <row r="48" spans="1:22">
      <c r="A48" s="256" t="s">
        <v>277</v>
      </c>
      <c r="C48" s="262"/>
      <c r="D48" s="271" t="s">
        <v>273</v>
      </c>
      <c r="E48" s="271"/>
      <c r="F48" s="121"/>
      <c r="G48" s="121"/>
      <c r="H48" s="121"/>
      <c r="I48" s="283"/>
      <c r="J48" s="283"/>
      <c r="K48" s="283"/>
      <c r="L48" s="271"/>
      <c r="M48" s="271"/>
      <c r="N48" s="271"/>
      <c r="O48" s="271"/>
      <c r="P48" s="293"/>
      <c r="Q48" s="302">
        <v>-809220</v>
      </c>
      <c r="R48" s="312" t="s">
        <v>372</v>
      </c>
      <c r="S48" s="326"/>
      <c r="T48" s="338"/>
      <c r="U48" s="302">
        <v>-809220</v>
      </c>
      <c r="V48" s="312" t="s">
        <v>372</v>
      </c>
    </row>
    <row r="49" spans="1:22">
      <c r="A49" s="256" t="s">
        <v>280</v>
      </c>
      <c r="C49" s="261"/>
      <c r="D49" s="270" t="s">
        <v>295</v>
      </c>
      <c r="E49" s="270"/>
      <c r="F49" s="20"/>
      <c r="G49" s="20"/>
      <c r="H49" s="20"/>
      <c r="I49" s="125"/>
      <c r="J49" s="125"/>
      <c r="K49" s="125"/>
      <c r="L49" s="270"/>
      <c r="M49" s="270"/>
      <c r="N49" s="270"/>
      <c r="O49" s="270"/>
      <c r="P49" s="292"/>
      <c r="Q49" s="303"/>
      <c r="R49" s="316"/>
      <c r="S49" s="327">
        <v>-383794</v>
      </c>
      <c r="T49" s="339" t="s">
        <v>372</v>
      </c>
      <c r="U49" s="298">
        <v>383794</v>
      </c>
      <c r="V49" s="314" t="s">
        <v>372</v>
      </c>
    </row>
    <row r="50" spans="1:22">
      <c r="A50" s="256" t="s">
        <v>31</v>
      </c>
      <c r="C50" s="261"/>
      <c r="D50" s="270"/>
      <c r="E50" s="20" t="s">
        <v>281</v>
      </c>
      <c r="F50" s="20"/>
      <c r="G50" s="20"/>
      <c r="H50" s="125"/>
      <c r="I50" s="125"/>
      <c r="J50" s="125"/>
      <c r="K50" s="125"/>
      <c r="L50" s="270"/>
      <c r="M50" s="270"/>
      <c r="N50" s="270"/>
      <c r="O50" s="270"/>
      <c r="P50" s="292"/>
      <c r="Q50" s="303"/>
      <c r="R50" s="316"/>
      <c r="S50" s="328">
        <v>4270994</v>
      </c>
      <c r="T50" s="340" t="s">
        <v>372</v>
      </c>
      <c r="U50" s="298">
        <v>-4270994</v>
      </c>
      <c r="V50" s="314" t="s">
        <v>372</v>
      </c>
    </row>
    <row r="51" spans="1:22">
      <c r="A51" s="256" t="s">
        <v>282</v>
      </c>
      <c r="C51" s="261"/>
      <c r="D51" s="270"/>
      <c r="E51" s="20" t="s">
        <v>283</v>
      </c>
      <c r="F51" s="20"/>
      <c r="G51" s="20"/>
      <c r="H51" s="20"/>
      <c r="I51" s="125"/>
      <c r="J51" s="125"/>
      <c r="K51" s="125"/>
      <c r="L51" s="270"/>
      <c r="M51" s="270"/>
      <c r="N51" s="270"/>
      <c r="O51" s="270"/>
      <c r="P51" s="292"/>
      <c r="Q51" s="303"/>
      <c r="R51" s="316"/>
      <c r="S51" s="328">
        <v>-5714212</v>
      </c>
      <c r="T51" s="340" t="s">
        <v>372</v>
      </c>
      <c r="U51" s="298">
        <v>5714212</v>
      </c>
      <c r="V51" s="314" t="s">
        <v>372</v>
      </c>
    </row>
    <row r="52" spans="1:22">
      <c r="A52" s="256" t="s">
        <v>285</v>
      </c>
      <c r="C52" s="261"/>
      <c r="D52" s="270"/>
      <c r="E52" s="20" t="s">
        <v>286</v>
      </c>
      <c r="F52" s="20"/>
      <c r="G52" s="20"/>
      <c r="H52" s="20"/>
      <c r="I52" s="125"/>
      <c r="J52" s="125"/>
      <c r="K52" s="125"/>
      <c r="L52" s="270"/>
      <c r="M52" s="270"/>
      <c r="N52" s="270"/>
      <c r="O52" s="270"/>
      <c r="P52" s="292"/>
      <c r="Q52" s="303"/>
      <c r="R52" s="316"/>
      <c r="S52" s="328">
        <v>2190032</v>
      </c>
      <c r="T52" s="340" t="s">
        <v>372</v>
      </c>
      <c r="U52" s="298">
        <v>-2190032</v>
      </c>
      <c r="V52" s="314" t="s">
        <v>372</v>
      </c>
    </row>
    <row r="53" spans="1:22">
      <c r="A53" s="256" t="s">
        <v>45</v>
      </c>
      <c r="C53" s="261"/>
      <c r="D53" s="270"/>
      <c r="E53" s="20" t="s">
        <v>288</v>
      </c>
      <c r="F53" s="20"/>
      <c r="G53" s="20"/>
      <c r="H53" s="20"/>
      <c r="I53" s="125"/>
      <c r="J53" s="20"/>
      <c r="K53" s="125"/>
      <c r="L53" s="270"/>
      <c r="M53" s="270"/>
      <c r="N53" s="270"/>
      <c r="O53" s="270"/>
      <c r="P53" s="292"/>
      <c r="Q53" s="303"/>
      <c r="R53" s="316"/>
      <c r="S53" s="328">
        <v>-1130608</v>
      </c>
      <c r="T53" s="340" t="s">
        <v>372</v>
      </c>
      <c r="U53" s="298">
        <v>1130608</v>
      </c>
      <c r="V53" s="314" t="s">
        <v>372</v>
      </c>
    </row>
    <row r="54" spans="1:22">
      <c r="A54" s="256" t="s">
        <v>290</v>
      </c>
      <c r="C54" s="261"/>
      <c r="D54" s="270" t="s">
        <v>129</v>
      </c>
      <c r="E54" s="270"/>
      <c r="F54" s="20"/>
      <c r="G54" s="125"/>
      <c r="H54" s="125"/>
      <c r="I54" s="125"/>
      <c r="J54" s="125"/>
      <c r="K54" s="125"/>
      <c r="L54" s="270"/>
      <c r="M54" s="270"/>
      <c r="N54" s="270"/>
      <c r="O54" s="270"/>
      <c r="P54" s="292"/>
      <c r="Q54" s="298">
        <v>-3231</v>
      </c>
      <c r="R54" s="314" t="s">
        <v>372</v>
      </c>
      <c r="S54" s="328">
        <v>-3231</v>
      </c>
      <c r="T54" s="340" t="s">
        <v>372</v>
      </c>
      <c r="U54" s="346"/>
      <c r="V54" s="350"/>
    </row>
    <row r="55" spans="1:22">
      <c r="A55" s="256" t="s">
        <v>291</v>
      </c>
      <c r="C55" s="261"/>
      <c r="D55" s="270" t="s">
        <v>292</v>
      </c>
      <c r="E55" s="270"/>
      <c r="F55" s="20"/>
      <c r="G55" s="20"/>
      <c r="H55" s="125"/>
      <c r="I55" s="125"/>
      <c r="J55" s="125"/>
      <c r="K55" s="125"/>
      <c r="L55" s="270"/>
      <c r="M55" s="286"/>
      <c r="N55" s="286"/>
      <c r="O55" s="286"/>
      <c r="P55" s="290"/>
      <c r="Q55" s="298">
        <v>-9983</v>
      </c>
      <c r="R55" s="314" t="s">
        <v>372</v>
      </c>
      <c r="S55" s="328">
        <v>-9983</v>
      </c>
      <c r="T55" s="340" t="s">
        <v>372</v>
      </c>
      <c r="U55" s="346"/>
      <c r="V55" s="350"/>
    </row>
    <row r="56" spans="1:22">
      <c r="A56" s="256" t="s">
        <v>157</v>
      </c>
      <c r="C56" s="263"/>
      <c r="D56" s="272" t="s">
        <v>70</v>
      </c>
      <c r="E56" s="272"/>
      <c r="F56" s="120"/>
      <c r="G56" s="120"/>
      <c r="H56" s="120"/>
      <c r="I56" s="128"/>
      <c r="J56" s="128"/>
      <c r="K56" s="128"/>
      <c r="L56" s="272"/>
      <c r="M56" s="272"/>
      <c r="N56" s="272"/>
      <c r="O56" s="272"/>
      <c r="P56" s="294"/>
      <c r="Q56" s="298">
        <v>387599</v>
      </c>
      <c r="R56" s="314" t="s">
        <v>372</v>
      </c>
      <c r="S56" s="328" t="s">
        <v>24</v>
      </c>
      <c r="T56" s="340" t="s">
        <v>372</v>
      </c>
      <c r="U56" s="298">
        <v>387599</v>
      </c>
      <c r="V56" s="314" t="s">
        <v>372</v>
      </c>
    </row>
    <row r="57" spans="1:22">
      <c r="A57" s="256" t="s">
        <v>294</v>
      </c>
      <c r="C57" s="264" t="s">
        <v>67</v>
      </c>
      <c r="D57" s="273"/>
      <c r="E57" s="273"/>
      <c r="F57" s="280"/>
      <c r="G57" s="280"/>
      <c r="H57" s="282"/>
      <c r="I57" s="282"/>
      <c r="J57" s="285"/>
      <c r="K57" s="282"/>
      <c r="L57" s="273"/>
      <c r="M57" s="273"/>
      <c r="N57" s="273"/>
      <c r="O57" s="273"/>
      <c r="P57" s="295"/>
      <c r="Q57" s="302">
        <v>-434835</v>
      </c>
      <c r="R57" s="312" t="s">
        <v>372</v>
      </c>
      <c r="S57" s="329">
        <v>-397009</v>
      </c>
      <c r="T57" s="341" t="s">
        <v>375</v>
      </c>
      <c r="U57" s="302">
        <v>-37826</v>
      </c>
      <c r="V57" s="312" t="s">
        <v>375</v>
      </c>
    </row>
    <row r="58" spans="1:22" ht="14.25">
      <c r="A58" s="256" t="s">
        <v>272</v>
      </c>
      <c r="C58" s="265" t="s">
        <v>274</v>
      </c>
      <c r="D58" s="274"/>
      <c r="E58" s="274"/>
      <c r="F58" s="122"/>
      <c r="G58" s="122"/>
      <c r="H58" s="127"/>
      <c r="I58" s="127"/>
      <c r="J58" s="131"/>
      <c r="K58" s="127"/>
      <c r="L58" s="274"/>
      <c r="M58" s="274"/>
      <c r="N58" s="274"/>
      <c r="O58" s="274"/>
      <c r="P58" s="274"/>
      <c r="Q58" s="304">
        <v>82481582</v>
      </c>
      <c r="R58" s="317" t="s">
        <v>372</v>
      </c>
      <c r="S58" s="330">
        <v>122096355</v>
      </c>
      <c r="T58" s="342" t="s">
        <v>372</v>
      </c>
      <c r="U58" s="304">
        <v>-39614773</v>
      </c>
      <c r="V58" s="317" t="s">
        <v>372</v>
      </c>
    </row>
    <row r="59" spans="1:22" ht="14.25">
      <c r="A59" s="256" t="s">
        <v>240</v>
      </c>
      <c r="C59" s="266" t="s">
        <v>141</v>
      </c>
      <c r="D59" s="275"/>
      <c r="E59" s="277"/>
      <c r="F59" s="277"/>
      <c r="G59" s="277"/>
      <c r="H59" s="277"/>
      <c r="I59" s="277"/>
      <c r="J59" s="277"/>
      <c r="K59" s="277"/>
      <c r="L59" s="277"/>
      <c r="M59" s="277"/>
      <c r="N59" s="277"/>
      <c r="O59" s="277"/>
      <c r="P59" s="277"/>
      <c r="Q59" s="305">
        <v>82046747</v>
      </c>
      <c r="R59" s="318" t="s">
        <v>372</v>
      </c>
      <c r="S59" s="331">
        <v>121699346</v>
      </c>
      <c r="T59" s="343" t="s">
        <v>372</v>
      </c>
      <c r="U59" s="305">
        <v>-39652599</v>
      </c>
      <c r="V59" s="318" t="s">
        <v>372</v>
      </c>
    </row>
    <row r="60" spans="1:22" s="13" customFormat="1" ht="12" customHeight="1">
      <c r="A60" s="256"/>
      <c r="Q60" s="104"/>
      <c r="V60" s="2"/>
    </row>
    <row r="61" spans="1:22" s="13" customFormat="1">
      <c r="A61" s="256"/>
      <c r="C61" s="23"/>
      <c r="D61" s="23" t="s">
        <v>368</v>
      </c>
      <c r="E61" s="104"/>
      <c r="F61" s="281"/>
      <c r="G61" s="104"/>
      <c r="H61" s="104"/>
      <c r="I61" s="284"/>
      <c r="J61" s="284"/>
      <c r="K61" s="281"/>
      <c r="L61" s="281"/>
      <c r="M61" s="281"/>
      <c r="N61" s="229"/>
      <c r="O61" s="229"/>
      <c r="P61" s="229"/>
      <c r="Q61" s="306"/>
      <c r="R61" s="83"/>
      <c r="S61" s="83"/>
      <c r="T61" s="83"/>
      <c r="U61" s="83"/>
    </row>
  </sheetData>
  <mergeCells count="25">
    <mergeCell ref="C5:V5"/>
    <mergeCell ref="C6:V6"/>
    <mergeCell ref="C7:V7"/>
    <mergeCell ref="C9:P9"/>
    <mergeCell ref="Q9:R9"/>
    <mergeCell ref="O31:P31"/>
    <mergeCell ref="O32:P32"/>
    <mergeCell ref="O33:P33"/>
    <mergeCell ref="O42:P42"/>
    <mergeCell ref="S42:V42"/>
    <mergeCell ref="O43:P43"/>
    <mergeCell ref="S43:T43"/>
    <mergeCell ref="U43:V43"/>
    <mergeCell ref="S44:T44"/>
    <mergeCell ref="S45:T45"/>
    <mergeCell ref="S46:T46"/>
    <mergeCell ref="S47:T47"/>
    <mergeCell ref="S48:T48"/>
    <mergeCell ref="Q49:R49"/>
    <mergeCell ref="Q50:R50"/>
    <mergeCell ref="Q51:R51"/>
    <mergeCell ref="Q52:R52"/>
    <mergeCell ref="Q53:R53"/>
    <mergeCell ref="U54:V54"/>
    <mergeCell ref="U55:V55"/>
  </mergeCells>
  <phoneticPr fontId="11"/>
  <pageMargins left="0.70866141732283472" right="0.70866141732283472" top="0.39370078740157483" bottom="0.39370078740157483" header="0.51181102362204722" footer="0.51181102362204722"/>
  <pageSetup paperSize="9" scale="77"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2:F77"/>
  <sheetViews>
    <sheetView view="pageBreakPreview" zoomScale="70" zoomScaleNormal="80" zoomScaleSheetLayoutView="70" workbookViewId="0"/>
  </sheetViews>
  <sheetFormatPr defaultRowHeight="13.5"/>
  <cols>
    <col min="1" max="1" width="88.875" style="351" customWidth="1"/>
    <col min="3" max="3" width="23.5" customWidth="1"/>
    <col min="4" max="4" width="11.375" bestFit="1" customWidth="1"/>
    <col min="5" max="5" width="14" bestFit="1" customWidth="1"/>
    <col min="6" max="6" width="18.5" customWidth="1"/>
  </cols>
  <sheetData>
    <row r="2" spans="1:1">
      <c r="A2" s="352" t="s">
        <v>378</v>
      </c>
    </row>
    <row r="3" spans="1:1">
      <c r="A3" s="353"/>
    </row>
    <row r="4" spans="1:1" ht="210.75" customHeight="1">
      <c r="A4" s="354" t="s">
        <v>379</v>
      </c>
    </row>
    <row r="5" spans="1:1">
      <c r="A5" s="353"/>
    </row>
    <row r="6" spans="1:1" ht="173.25" customHeight="1">
      <c r="A6" s="354" t="s">
        <v>242</v>
      </c>
    </row>
    <row r="7" spans="1:1">
      <c r="A7" s="353"/>
    </row>
    <row r="8" spans="1:1" ht="230.25" customHeight="1">
      <c r="A8" s="354" t="s">
        <v>287</v>
      </c>
    </row>
    <row r="9" spans="1:1">
      <c r="A9" s="354"/>
    </row>
    <row r="10" spans="1:1" ht="189">
      <c r="A10" s="354" t="s">
        <v>153</v>
      </c>
    </row>
    <row r="11" spans="1:1" ht="54">
      <c r="A11" s="354" t="s">
        <v>212</v>
      </c>
    </row>
    <row r="12" spans="1:1">
      <c r="A12" s="353"/>
    </row>
    <row r="13" spans="1:1" ht="67.5">
      <c r="A13" s="354" t="s">
        <v>380</v>
      </c>
    </row>
    <row r="14" spans="1:1">
      <c r="A14" s="353"/>
    </row>
    <row r="15" spans="1:1" ht="54">
      <c r="A15" s="354" t="s">
        <v>381</v>
      </c>
    </row>
    <row r="16" spans="1:1">
      <c r="A16" s="353"/>
    </row>
    <row r="17" spans="1:1" ht="129" customHeight="1">
      <c r="A17" s="354" t="s">
        <v>384</v>
      </c>
    </row>
    <row r="19" spans="1:1" ht="14.25" hidden="1" customHeight="1">
      <c r="A19" s="352" t="s">
        <v>385</v>
      </c>
    </row>
    <row r="20" spans="1:1" ht="27.75" hidden="1" customHeight="1">
      <c r="A20" s="353" t="s">
        <v>77</v>
      </c>
    </row>
    <row r="21" spans="1:1" ht="81.75" hidden="1" customHeight="1">
      <c r="A21" s="354" t="s">
        <v>131</v>
      </c>
    </row>
    <row r="22" spans="1:1" ht="14.25" hidden="1" customHeight="1">
      <c r="A22" s="353" t="s">
        <v>248</v>
      </c>
    </row>
    <row r="23" spans="1:1" ht="68.25" hidden="1" customHeight="1">
      <c r="A23" s="354" t="s">
        <v>27</v>
      </c>
    </row>
    <row r="24" spans="1:1" ht="27.75" hidden="1" customHeight="1">
      <c r="A24" s="353" t="s">
        <v>366</v>
      </c>
    </row>
    <row r="25" spans="1:1" ht="54.75" hidden="1" customHeight="1">
      <c r="A25" s="354" t="s">
        <v>350</v>
      </c>
    </row>
    <row r="26" spans="1:1" ht="14.25" hidden="1" customHeight="1"/>
    <row r="27" spans="1:1" ht="14.25" hidden="1" customHeight="1">
      <c r="A27" s="352" t="s">
        <v>222</v>
      </c>
    </row>
    <row r="28" spans="1:1" ht="14.25" hidden="1" customHeight="1">
      <c r="A28" s="353" t="s">
        <v>386</v>
      </c>
    </row>
    <row r="29" spans="1:1" ht="41.25" hidden="1" customHeight="1">
      <c r="A29" s="354" t="s">
        <v>346</v>
      </c>
    </row>
    <row r="30" spans="1:1" ht="14.25" hidden="1" customHeight="1">
      <c r="A30" s="353" t="s">
        <v>387</v>
      </c>
    </row>
    <row r="31" spans="1:1" ht="27.75" hidden="1" customHeight="1">
      <c r="A31" s="354" t="s">
        <v>120</v>
      </c>
    </row>
    <row r="32" spans="1:1" ht="14.25" hidden="1" customHeight="1">
      <c r="A32" s="353" t="s">
        <v>388</v>
      </c>
    </row>
    <row r="33" spans="1:1" ht="41.25" hidden="1" customHeight="1">
      <c r="A33" s="354" t="s">
        <v>389</v>
      </c>
    </row>
    <row r="34" spans="1:1" ht="13.5" hidden="1" customHeight="1">
      <c r="A34" s="353" t="s">
        <v>237</v>
      </c>
    </row>
    <row r="35" spans="1:1" ht="54" hidden="1" customHeight="1">
      <c r="A35" s="354" t="s">
        <v>363</v>
      </c>
    </row>
    <row r="36" spans="1:1" hidden="1">
      <c r="A36" s="353" t="s">
        <v>356</v>
      </c>
    </row>
    <row r="37" spans="1:1" ht="13.5" hidden="1" customHeight="1">
      <c r="A37" s="354"/>
    </row>
    <row r="38" spans="1:1" ht="13.5" hidden="1" customHeight="1"/>
    <row r="39" spans="1:1" ht="81" hidden="1" customHeight="1">
      <c r="A39" s="354" t="s">
        <v>197</v>
      </c>
    </row>
    <row r="40" spans="1:1" ht="13.5" hidden="1" customHeight="1">
      <c r="A40" s="353" t="s">
        <v>128</v>
      </c>
    </row>
    <row r="41" spans="1:1" ht="13.5" hidden="1" customHeight="1">
      <c r="A41" s="354"/>
    </row>
    <row r="43" spans="1:1">
      <c r="A43" s="352" t="s">
        <v>159</v>
      </c>
    </row>
    <row r="44" spans="1:1">
      <c r="A44" s="353"/>
    </row>
    <row r="45" spans="1:1" ht="27">
      <c r="A45" s="354" t="s">
        <v>390</v>
      </c>
    </row>
    <row r="46" spans="1:1">
      <c r="A46" s="355" t="s">
        <v>391</v>
      </c>
    </row>
    <row r="47" spans="1:1">
      <c r="A47" s="355" t="s">
        <v>117</v>
      </c>
    </row>
    <row r="48" spans="1:1">
      <c r="A48" s="355" t="s">
        <v>392</v>
      </c>
    </row>
    <row r="49" spans="1:1">
      <c r="A49" s="355" t="s">
        <v>342</v>
      </c>
    </row>
    <row r="50" spans="1:1">
      <c r="A50" s="355" t="s">
        <v>393</v>
      </c>
    </row>
    <row r="51" spans="1:1" ht="55.5" customHeight="1">
      <c r="A51" s="354" t="s">
        <v>284</v>
      </c>
    </row>
    <row r="52" spans="1:1" ht="27">
      <c r="A52" s="354" t="s">
        <v>394</v>
      </c>
    </row>
    <row r="53" spans="1:1" ht="81">
      <c r="A53" s="354" t="s">
        <v>201</v>
      </c>
    </row>
    <row r="54" spans="1:1">
      <c r="A54" s="354" t="s">
        <v>231</v>
      </c>
    </row>
    <row r="55" spans="1:1">
      <c r="A55" s="354" t="s">
        <v>395</v>
      </c>
    </row>
    <row r="56" spans="1:1" ht="13.5" hidden="1" customHeight="1">
      <c r="A56" s="353" t="s">
        <v>383</v>
      </c>
    </row>
    <row r="57" spans="1:1" ht="54" hidden="1" customHeight="1">
      <c r="A57" s="354" t="s">
        <v>312</v>
      </c>
    </row>
    <row r="58" spans="1:1" ht="40.5" hidden="1" customHeight="1">
      <c r="A58" s="353" t="s">
        <v>382</v>
      </c>
    </row>
    <row r="59" spans="1:1" ht="94.5" hidden="1" customHeight="1">
      <c r="A59" s="354" t="s">
        <v>320</v>
      </c>
    </row>
    <row r="60" spans="1:1">
      <c r="A60" s="353"/>
    </row>
    <row r="61" spans="1:1" ht="189" customHeight="1">
      <c r="A61" s="354" t="s">
        <v>107</v>
      </c>
    </row>
    <row r="62" spans="1:1" hidden="1">
      <c r="A62" s="353" t="s">
        <v>63</v>
      </c>
    </row>
    <row r="63" spans="1:1" hidden="1">
      <c r="A63" s="354" t="s">
        <v>396</v>
      </c>
    </row>
    <row r="64" spans="1:1" ht="13.5" hidden="1" customHeight="1">
      <c r="A64" s="353"/>
    </row>
    <row r="65" spans="1:6" ht="27">
      <c r="A65" s="354" t="s">
        <v>360</v>
      </c>
    </row>
    <row r="66" spans="1:6" ht="27">
      <c r="A66" s="354" t="s">
        <v>397</v>
      </c>
    </row>
    <row r="67" spans="1:6" ht="117" customHeight="1">
      <c r="A67" s="354" t="s">
        <v>399</v>
      </c>
    </row>
    <row r="68" spans="1:6" ht="27" hidden="1" customHeight="1">
      <c r="A68" s="353" t="s">
        <v>398</v>
      </c>
    </row>
    <row r="69" spans="1:6" ht="40.5" hidden="1" customHeight="1">
      <c r="A69" s="354" t="s">
        <v>206</v>
      </c>
    </row>
    <row r="70" spans="1:6">
      <c r="A70" s="353"/>
    </row>
    <row r="71" spans="1:6" ht="110.25" customHeight="1">
      <c r="A71" s="354" t="s">
        <v>266</v>
      </c>
    </row>
    <row r="72" spans="1:6">
      <c r="A72" s="353"/>
    </row>
    <row r="73" spans="1:6" ht="30" customHeight="1">
      <c r="A73" s="354" t="s">
        <v>358</v>
      </c>
      <c r="C73" s="356"/>
      <c r="D73" s="358"/>
      <c r="E73" s="358"/>
      <c r="F73" s="358"/>
    </row>
    <row r="74" spans="1:6" ht="199.5" customHeight="1">
      <c r="A74" s="354" t="s">
        <v>400</v>
      </c>
      <c r="C74" s="357"/>
      <c r="D74" s="357"/>
      <c r="E74" s="357"/>
      <c r="F74" s="357"/>
    </row>
    <row r="75" spans="1:6" ht="75.75" customHeight="1">
      <c r="A75" s="354" t="s">
        <v>401</v>
      </c>
    </row>
    <row r="76" spans="1:6" hidden="1">
      <c r="A76" s="353" t="s">
        <v>402</v>
      </c>
    </row>
    <row r="77" spans="1:6" ht="40.5" hidden="1">
      <c r="A77" s="354" t="s">
        <v>230</v>
      </c>
    </row>
  </sheetData>
  <phoneticPr fontId="17"/>
  <pageMargins left="0.7" right="0.7" top="0.39370078740157483" bottom="0.39370078740157483" header="0.51181102362204722" footer="0.51181102362204722"/>
  <pageSetup paperSize="9" scale="99" fitToWidth="1" fitToHeight="0" orientation="portrait" usePrinterDefaults="1" r:id="rId1"/>
  <rowBreaks count="2" manualBreakCount="2">
    <brk id="9" max="0" man="1"/>
    <brk id="55" max="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貸借対照表</vt:lpstr>
      <vt:lpstr>行政コスト計算書</vt:lpstr>
      <vt:lpstr>純資産変動計算書</vt:lpstr>
      <vt:lpstr>資金収支計算書</vt:lpstr>
      <vt:lpstr>行政コスト及び純資産変動計算書</vt:lpstr>
      <vt:lpstr>注記</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kokaikei</dc:creator>
  <cp:lastModifiedBy>福良 晃宏</cp:lastModifiedBy>
  <dcterms:created xsi:type="dcterms:W3CDTF">2021-03-09T06:23:12Z</dcterms:created>
  <dcterms:modified xsi:type="dcterms:W3CDTF">2021-03-22T00:39:09Z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2021-03-22T00:39:09Z</vt:filetime>
  </property>
</Properties>
</file>